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toluistelu.sharepoint.com/sites/Toimisto/Jaetut asiakirjat/Talous/Palkkiot/Kululomakkeet seurat ja arvioijat/"/>
    </mc:Choice>
  </mc:AlternateContent>
  <xr:revisionPtr revIDLastSave="484" documentId="8_{6A199286-A769-480C-A174-1967F93C8117}" xr6:coauthVersionLast="45" xr6:coauthVersionMax="45" xr10:uidLastSave="{9F82B7CE-46F6-4ECF-9DC5-03026CB4844C}"/>
  <bookViews>
    <workbookView xWindow="-38520" yWindow="45" windowWidth="38640" windowHeight="15840" activeTab="8" xr2:uid="{00000000-000D-0000-FFFF-FFFF00000000}"/>
  </bookViews>
  <sheets>
    <sheet name="YL ML JT Täytettävä lomake" sheetId="1" r:id="rId1"/>
    <sheet name="YL ohje ja malli STLL kilp" sheetId="4" r:id="rId2"/>
    <sheet name="YL ohje ja malli kutsukilp" sheetId="10" r:id="rId3"/>
    <sheet name="YL ohje ja malli tähtiarviointi" sheetId="9" r:id="rId4"/>
    <sheet name="YL Testit" sheetId="2" r:id="rId5"/>
    <sheet name="ML ohje ja malli SM sarjat" sheetId="3" r:id="rId6"/>
    <sheet name="ML ohje ja malli Kans ja kutsuk" sheetId="11" r:id="rId7"/>
    <sheet name="JT ohje ja malli" sheetId="6" r:id="rId8"/>
    <sheet name="Tekn.tuki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4" i="8" l="1"/>
  <c r="D133" i="8"/>
  <c r="E116" i="8"/>
  <c r="E115" i="8"/>
  <c r="E114" i="8"/>
  <c r="E113" i="8"/>
  <c r="E112" i="8"/>
  <c r="E117" i="8" s="1"/>
  <c r="D147" i="6"/>
  <c r="D146" i="6"/>
  <c r="E129" i="6"/>
  <c r="E128" i="6"/>
  <c r="E127" i="6"/>
  <c r="E126" i="6"/>
  <c r="E125" i="6"/>
  <c r="E130" i="6" s="1"/>
  <c r="D140" i="11"/>
  <c r="D139" i="11"/>
  <c r="E123" i="11"/>
  <c r="E122" i="11"/>
  <c r="E121" i="11"/>
  <c r="E120" i="11"/>
  <c r="E119" i="11"/>
  <c r="E118" i="11"/>
  <c r="D140" i="3"/>
  <c r="D139" i="3"/>
  <c r="E122" i="3"/>
  <c r="E121" i="3"/>
  <c r="E120" i="3"/>
  <c r="E119" i="3"/>
  <c r="E118" i="3"/>
  <c r="E123" i="3" s="1"/>
  <c r="D59" i="2"/>
  <c r="D141" i="9"/>
  <c r="D141" i="10"/>
  <c r="D143" i="4"/>
  <c r="E132" i="4"/>
  <c r="D84" i="1"/>
  <c r="D58" i="2"/>
  <c r="E43" i="2"/>
  <c r="E42" i="2"/>
  <c r="E41" i="2"/>
  <c r="E40" i="2"/>
  <c r="E39" i="2"/>
  <c r="E44" i="2" s="1"/>
  <c r="D140" i="10"/>
  <c r="D140" i="9"/>
  <c r="E123" i="9"/>
  <c r="E122" i="9"/>
  <c r="E124" i="9" s="1"/>
  <c r="E121" i="9"/>
  <c r="E120" i="9"/>
  <c r="E119" i="9"/>
  <c r="E125" i="4"/>
  <c r="D148" i="4" s="1"/>
  <c r="E124" i="10"/>
  <c r="E123" i="10"/>
  <c r="E122" i="10"/>
  <c r="E121" i="10"/>
  <c r="E120" i="10"/>
  <c r="E119" i="10"/>
  <c r="D142" i="4"/>
  <c r="E124" i="4"/>
  <c r="E123" i="4"/>
  <c r="E122" i="4"/>
  <c r="E121" i="4"/>
  <c r="E120" i="4"/>
  <c r="E64" i="1" l="1"/>
  <c r="E62" i="1"/>
  <c r="E65" i="1"/>
  <c r="E135" i="11" l="1"/>
  <c r="E134" i="11"/>
  <c r="E133" i="11"/>
  <c r="E132" i="11"/>
  <c r="E136" i="11" s="1"/>
  <c r="E128" i="11"/>
  <c r="E127" i="11"/>
  <c r="E126" i="11"/>
  <c r="E129" i="11" s="1"/>
  <c r="F108" i="11"/>
  <c r="F107" i="11"/>
  <c r="F109" i="11" s="1"/>
  <c r="F106" i="11"/>
  <c r="N101" i="11"/>
  <c r="N100" i="11"/>
  <c r="N99" i="11"/>
  <c r="N98" i="11"/>
  <c r="N97" i="11"/>
  <c r="N96" i="11"/>
  <c r="R93" i="11"/>
  <c r="R92" i="11"/>
  <c r="R91" i="11"/>
  <c r="R90" i="11"/>
  <c r="R89" i="11"/>
  <c r="R88" i="11"/>
  <c r="R94" i="11" s="1"/>
  <c r="R85" i="11"/>
  <c r="R84" i="11"/>
  <c r="R83" i="11"/>
  <c r="R82" i="11"/>
  <c r="R81" i="11"/>
  <c r="R80" i="11"/>
  <c r="E136" i="10"/>
  <c r="E135" i="10"/>
  <c r="E134" i="10"/>
  <c r="E137" i="10" s="1"/>
  <c r="E133" i="10"/>
  <c r="E129" i="10"/>
  <c r="E128" i="10"/>
  <c r="E127" i="10"/>
  <c r="E130" i="10" s="1"/>
  <c r="F109" i="10"/>
  <c r="F108" i="10"/>
  <c r="F107" i="10"/>
  <c r="F110" i="10" s="1"/>
  <c r="N102" i="10"/>
  <c r="N101" i="10"/>
  <c r="N100" i="10"/>
  <c r="N99" i="10"/>
  <c r="N98" i="10"/>
  <c r="N97" i="10"/>
  <c r="N103" i="10" s="1"/>
  <c r="R93" i="10"/>
  <c r="R92" i="10"/>
  <c r="R91" i="10"/>
  <c r="R90" i="10"/>
  <c r="R89" i="10"/>
  <c r="R88" i="10"/>
  <c r="R85" i="10"/>
  <c r="R84" i="10"/>
  <c r="R83" i="10"/>
  <c r="R82" i="10"/>
  <c r="R81" i="10"/>
  <c r="R80" i="10"/>
  <c r="E137" i="9"/>
  <c r="E136" i="9"/>
  <c r="E135" i="9"/>
  <c r="E134" i="9"/>
  <c r="E133" i="9"/>
  <c r="E129" i="9"/>
  <c r="E128" i="9"/>
  <c r="E127" i="9"/>
  <c r="E130" i="9" s="1"/>
  <c r="F109" i="9"/>
  <c r="F108" i="9"/>
  <c r="F107" i="9"/>
  <c r="F110" i="9" s="1"/>
  <c r="N102" i="9"/>
  <c r="N101" i="9"/>
  <c r="N100" i="9"/>
  <c r="N99" i="9"/>
  <c r="N98" i="9"/>
  <c r="N97" i="9"/>
  <c r="N103" i="9" s="1"/>
  <c r="R93" i="9"/>
  <c r="R92" i="9"/>
  <c r="R91" i="9"/>
  <c r="R90" i="9"/>
  <c r="R89" i="9"/>
  <c r="R88" i="9"/>
  <c r="R94" i="9" s="1"/>
  <c r="R85" i="9"/>
  <c r="R84" i="9"/>
  <c r="R83" i="9"/>
  <c r="R82" i="9"/>
  <c r="R81" i="9"/>
  <c r="R86" i="9" s="1"/>
  <c r="R80" i="9"/>
  <c r="R99" i="6"/>
  <c r="R98" i="6"/>
  <c r="R97" i="6"/>
  <c r="R96" i="6"/>
  <c r="R95" i="6"/>
  <c r="R94" i="6"/>
  <c r="R100" i="6" s="1"/>
  <c r="R93" i="3"/>
  <c r="R92" i="3"/>
  <c r="R91" i="3"/>
  <c r="R90" i="3"/>
  <c r="R89" i="3"/>
  <c r="R88" i="3"/>
  <c r="R94" i="4"/>
  <c r="R93" i="4"/>
  <c r="R92" i="4"/>
  <c r="R91" i="4"/>
  <c r="R90" i="4"/>
  <c r="R89" i="4"/>
  <c r="R32" i="1"/>
  <c r="R37" i="1"/>
  <c r="R36" i="1"/>
  <c r="R35" i="1"/>
  <c r="R34" i="1"/>
  <c r="R33" i="1"/>
  <c r="R94" i="10" l="1"/>
  <c r="R95" i="4"/>
  <c r="R38" i="1"/>
  <c r="N102" i="11"/>
  <c r="R86" i="11"/>
  <c r="D144" i="9"/>
  <c r="D146" i="9" s="1"/>
  <c r="R86" i="10"/>
  <c r="D144" i="10" s="1"/>
  <c r="D146" i="10" s="1"/>
  <c r="R94" i="3"/>
  <c r="E129" i="8"/>
  <c r="E128" i="8"/>
  <c r="E127" i="8"/>
  <c r="E126" i="8"/>
  <c r="E122" i="8"/>
  <c r="E121" i="8"/>
  <c r="E120" i="8"/>
  <c r="F102" i="8"/>
  <c r="F101" i="8"/>
  <c r="F100" i="8"/>
  <c r="N95" i="8"/>
  <c r="N94" i="8"/>
  <c r="N93" i="8"/>
  <c r="N92" i="8"/>
  <c r="N91" i="8"/>
  <c r="N90" i="8"/>
  <c r="R87" i="8"/>
  <c r="R86" i="8"/>
  <c r="R85" i="8"/>
  <c r="R84" i="8"/>
  <c r="R83" i="8"/>
  <c r="R82" i="8"/>
  <c r="N101" i="3"/>
  <c r="N100" i="3"/>
  <c r="N99" i="3"/>
  <c r="N98" i="3"/>
  <c r="N97" i="3"/>
  <c r="N96" i="3"/>
  <c r="N99" i="4"/>
  <c r="N100" i="4"/>
  <c r="N101" i="4"/>
  <c r="N102" i="4"/>
  <c r="N103" i="4"/>
  <c r="N98" i="4"/>
  <c r="D143" i="11" l="1"/>
  <c r="D145" i="11" s="1"/>
  <c r="N96" i="8"/>
  <c r="R88" i="8"/>
  <c r="E123" i="8"/>
  <c r="E130" i="8"/>
  <c r="F103" i="8"/>
  <c r="N102" i="3"/>
  <c r="E142" i="6"/>
  <c r="E141" i="6"/>
  <c r="E140" i="6"/>
  <c r="E139" i="6"/>
  <c r="E135" i="6"/>
  <c r="E134" i="6"/>
  <c r="E133" i="6"/>
  <c r="F115" i="6"/>
  <c r="F114" i="6"/>
  <c r="F113" i="6"/>
  <c r="L108" i="6"/>
  <c r="L107" i="6"/>
  <c r="L106" i="6"/>
  <c r="L105" i="6"/>
  <c r="L104" i="6"/>
  <c r="L103" i="6"/>
  <c r="R91" i="6"/>
  <c r="R90" i="6"/>
  <c r="R89" i="6"/>
  <c r="R88" i="6"/>
  <c r="R87" i="6"/>
  <c r="R86" i="6"/>
  <c r="E138" i="4"/>
  <c r="E137" i="4"/>
  <c r="E136" i="4"/>
  <c r="E135" i="4"/>
  <c r="E131" i="4"/>
  <c r="E130" i="4"/>
  <c r="E129" i="4"/>
  <c r="F110" i="4"/>
  <c r="F109" i="4"/>
  <c r="F108" i="4"/>
  <c r="R86" i="4"/>
  <c r="R85" i="4"/>
  <c r="R84" i="4"/>
  <c r="R83" i="4"/>
  <c r="R82" i="4"/>
  <c r="R81" i="4"/>
  <c r="R87" i="4" l="1"/>
  <c r="D137" i="8"/>
  <c r="F111" i="4"/>
  <c r="E139" i="4"/>
  <c r="N104" i="4"/>
  <c r="E136" i="6"/>
  <c r="R92" i="6"/>
  <c r="L109" i="6"/>
  <c r="F116" i="6"/>
  <c r="E143" i="6"/>
  <c r="D146" i="4" l="1"/>
  <c r="D139" i="8"/>
  <c r="D150" i="6"/>
  <c r="E135" i="3"/>
  <c r="E134" i="3"/>
  <c r="E133" i="3"/>
  <c r="E132" i="3"/>
  <c r="E128" i="3"/>
  <c r="E127" i="3"/>
  <c r="E126" i="3"/>
  <c r="F108" i="3"/>
  <c r="F107" i="3"/>
  <c r="F106" i="3"/>
  <c r="R85" i="3"/>
  <c r="R84" i="3"/>
  <c r="R83" i="3"/>
  <c r="R82" i="3"/>
  <c r="R81" i="3"/>
  <c r="R80" i="3"/>
  <c r="N45" i="1"/>
  <c r="N44" i="1"/>
  <c r="N43" i="1"/>
  <c r="N42" i="1"/>
  <c r="N41" i="1"/>
  <c r="N40" i="1"/>
  <c r="E54" i="2"/>
  <c r="E53" i="2"/>
  <c r="E52" i="2"/>
  <c r="F109" i="3" l="1"/>
  <c r="R86" i="3"/>
  <c r="N46" i="1"/>
  <c r="D152" i="6"/>
  <c r="E136" i="3"/>
  <c r="E129" i="3"/>
  <c r="E51" i="2"/>
  <c r="D143" i="3" l="1"/>
  <c r="E55" i="2"/>
  <c r="D145" i="3" l="1"/>
  <c r="E72" i="1"/>
  <c r="E71" i="1"/>
  <c r="E70" i="1"/>
  <c r="E73" i="1" s="1"/>
  <c r="E66" i="1"/>
  <c r="E63" i="1"/>
  <c r="E67" i="1" s="1"/>
  <c r="F50" i="1"/>
  <c r="R23" i="1"/>
  <c r="R24" i="1" l="1"/>
  <c r="R25" i="1"/>
  <c r="R26" i="1"/>
  <c r="R27" i="1"/>
  <c r="R28" i="1"/>
  <c r="E77" i="1" l="1"/>
  <c r="E80" i="1" s="1"/>
  <c r="E78" i="1"/>
  <c r="E79" i="1"/>
  <c r="J25" i="2" l="1"/>
  <c r="J26" i="2"/>
  <c r="J27" i="2"/>
  <c r="J28" i="2"/>
  <c r="J29" i="2"/>
  <c r="J30" i="2"/>
  <c r="J24" i="2"/>
  <c r="E47" i="2"/>
  <c r="E46" i="2"/>
  <c r="F51" i="1"/>
  <c r="F52" i="1"/>
  <c r="E48" i="2" l="1"/>
  <c r="R29" i="1"/>
  <c r="D83" i="1" s="1"/>
  <c r="D87" i="1" s="1"/>
  <c r="F53" i="1"/>
  <c r="E76" i="1"/>
  <c r="D62" i="2" l="1"/>
  <c r="D64" i="2" l="1"/>
  <c r="D89" i="1"/>
</calcChain>
</file>

<file path=xl/sharedStrings.xml><?xml version="1.0" encoding="utf-8"?>
<sst xmlns="http://schemas.openxmlformats.org/spreadsheetml/2006/main" count="1824" uniqueCount="347">
  <si>
    <t>SUOMEN TAITOLUISTELULIITTO RY</t>
  </si>
  <si>
    <t>Valimotie 10</t>
  </si>
  <si>
    <t>00380 Helsinki</t>
  </si>
  <si>
    <t>ARVIOIJIEN MATKALASKULOMAKE</t>
  </si>
  <si>
    <t>ARVIOIJAN TIEDOT</t>
  </si>
  <si>
    <t>Nimi</t>
  </si>
  <si>
    <t>Osoite</t>
  </si>
  <si>
    <t>Postinumero</t>
  </si>
  <si>
    <t>Postitoimipaikka</t>
  </si>
  <si>
    <t>Puhelin</t>
  </si>
  <si>
    <t>Sähköpostiosoite</t>
  </si>
  <si>
    <t>Henkilötunnus</t>
  </si>
  <si>
    <t>Verotuskunta</t>
  </si>
  <si>
    <t>Tehtävä</t>
  </si>
  <si>
    <t>kpl</t>
  </si>
  <si>
    <t>Harjoittelijan työstä raportoitava tc/yt:lle myös katsomoharjoittelu</t>
  </si>
  <si>
    <t>Veroprosentti</t>
  </si>
  <si>
    <t>1.</t>
  </si>
  <si>
    <t>2.</t>
  </si>
  <si>
    <t>3.</t>
  </si>
  <si>
    <t>4.</t>
  </si>
  <si>
    <t>5.</t>
  </si>
  <si>
    <t>6.</t>
  </si>
  <si>
    <t>Yhteensä</t>
  </si>
  <si>
    <t>HARJOITTELIJAT</t>
  </si>
  <si>
    <t>€</t>
  </si>
  <si>
    <t>MATKAKULUT</t>
  </si>
  <si>
    <t>IBAN</t>
  </si>
  <si>
    <t>Bussi/juna/lento</t>
  </si>
  <si>
    <t>Kilometrikorvaus</t>
  </si>
  <si>
    <t>Majoitus</t>
  </si>
  <si>
    <t>Lähtöaika</t>
  </si>
  <si>
    <t>Paluuaika</t>
  </si>
  <si>
    <t>PVM</t>
  </si>
  <si>
    <t>KLO</t>
  </si>
  <si>
    <t>Osapäiväraha</t>
  </si>
  <si>
    <t>Kokopäiväraha</t>
  </si>
  <si>
    <t>Määrä</t>
  </si>
  <si>
    <t>€/km</t>
  </si>
  <si>
    <t>km</t>
  </si>
  <si>
    <t>Matkakulut yhteensä</t>
  </si>
  <si>
    <t>Maksetaan yhteensä</t>
  </si>
  <si>
    <t>Vähennys</t>
  </si>
  <si>
    <t>JÄRJESTÄVÄ SEURA</t>
  </si>
  <si>
    <t xml:space="preserve"> </t>
  </si>
  <si>
    <t>PALKKIOT</t>
  </si>
  <si>
    <t>Palkkio ja ateriakorvaus yhteensä</t>
  </si>
  <si>
    <t>KILPAILUN NIMI</t>
  </si>
  <si>
    <t>Kilpailusarja</t>
  </si>
  <si>
    <t>PAIKKA</t>
  </si>
  <si>
    <t>Matkareitti</t>
  </si>
  <si>
    <t>Seuraavat, kultakin alkavalta 10</t>
  </si>
  <si>
    <t>Arvonta (YT)</t>
  </si>
  <si>
    <t>TC/ YL testirap. kilpailusta</t>
  </si>
  <si>
    <t>ARVIOIJAT</t>
  </si>
  <si>
    <t>Korvaus/ raportti</t>
  </si>
  <si>
    <t>Perus-palkkio</t>
  </si>
  <si>
    <t>Kilpailusarjat Tähtisarjat, MUPI ja JÄPI</t>
  </si>
  <si>
    <t>Testitaso (PT 1-4, ET 1-6)</t>
  </si>
  <si>
    <t>YT/ TC testirap. Testissä</t>
  </si>
  <si>
    <t xml:space="preserve">Kotimaan kilpailut </t>
  </si>
  <si>
    <t>Kotimaan  yl testitilaisuudet</t>
  </si>
  <si>
    <t>1 luistelija tekee 2 testitasoa = 2 suoritusta</t>
  </si>
  <si>
    <t>1 luistelija = 1 suoritus on se kokonainen tai osasuoritus</t>
  </si>
  <si>
    <t>1 luistelijalla voi olla enintään 4 suoritusta (2x pt, 2x et)</t>
  </si>
  <si>
    <t>50 € ensimmäiset 10 suoritusta, sitten alkavat 10 on 15 €</t>
  </si>
  <si>
    <t>Palkkiolomakkeen saa lähettää sähköpostitse</t>
  </si>
  <si>
    <t>KYLLÄ</t>
  </si>
  <si>
    <t>EI</t>
  </si>
  <si>
    <t>Muu kulu (parkki yms.)</t>
  </si>
  <si>
    <t>Kilometrikorvaus yhteensä</t>
  </si>
  <si>
    <t>TC raport. korvaus</t>
  </si>
  <si>
    <t>YT raport. korvaus</t>
  </si>
  <si>
    <t>Tuomari</t>
  </si>
  <si>
    <t>Noviisit</t>
  </si>
  <si>
    <t>TC</t>
  </si>
  <si>
    <t>-</t>
  </si>
  <si>
    <t>Matkakulut ja päivärahat yhteensä</t>
  </si>
  <si>
    <t>Liitteet:</t>
  </si>
  <si>
    <t>Verokortti</t>
  </si>
  <si>
    <t>Kuitit (matkat, majoitus, parkki yms.)</t>
  </si>
  <si>
    <t>Tehtävä (rooli)</t>
  </si>
  <si>
    <t>Juniorit ja seniorit</t>
  </si>
  <si>
    <t>Essi Esimerkki</t>
  </si>
  <si>
    <t>Testikuja 1</t>
  </si>
  <si>
    <t>0001116669</t>
  </si>
  <si>
    <t>010686-0000</t>
  </si>
  <si>
    <t>Monaco</t>
  </si>
  <si>
    <t>ei.ole@osoitetta.fi</t>
  </si>
  <si>
    <t>FI11 555555555555</t>
  </si>
  <si>
    <t>Mallila</t>
  </si>
  <si>
    <t>Mallilan esimerkki, MAES</t>
  </si>
  <si>
    <t>Espoo</t>
  </si>
  <si>
    <t>Espoo - Mallila - Espoo</t>
  </si>
  <si>
    <t>x</t>
  </si>
  <si>
    <t>ARVIOIJIEN MATKALASKULOMAKE 2018-2019 - OHJEITA JA MALLI / YKSINLUISTELU</t>
  </si>
  <si>
    <t>YL Tähtiarviointi</t>
  </si>
  <si>
    <t>YL ISU-arviointi, tuomari</t>
  </si>
  <si>
    <t>YL ISU-arviointi, tekniset</t>
  </si>
  <si>
    <t>50 € peruspalkkio/20 suoritusta + 15 € jokaiselta alkavalta kymmeneltä</t>
  </si>
  <si>
    <t>50 € peruspalkkio/20 suoritusta + 25 € jokaiselta alkavalta kymmeneltä</t>
  </si>
  <si>
    <t>Esimerkki 1 - vain Tähtiarviointikilpailu, 35 luistelijaa</t>
  </si>
  <si>
    <t>Esimerkki 2 - ISU-arviointi kutsukilpailu, 35 luistelijaa</t>
  </si>
  <si>
    <t>50+25+25 = 100 €</t>
  </si>
  <si>
    <t>50+15+15 = 80 €</t>
  </si>
  <si>
    <t>Esimerkki 3 - Tähtiarviointi (*) 25 ja ISU-arviointi 45 luisteljaa</t>
  </si>
  <si>
    <t>Esimerkki 4 - Debytanttien 1-päiväinen lohkokilpailu 35 luist.</t>
  </si>
  <si>
    <t>tuomari</t>
  </si>
  <si>
    <t>Esimerkki 6 - SM-juniorit SM-kilpailut 2-päiväinen, harjoitukset</t>
  </si>
  <si>
    <t>tekninen</t>
  </si>
  <si>
    <t>Juniorit tytöt ja pojat ja seniorisarjan/sarjat</t>
  </si>
  <si>
    <t>Noviisit tytöt ja pojat</t>
  </si>
  <si>
    <t>Debytantit tytöt ja pojat</t>
  </si>
  <si>
    <t>SM-noviisit tytöt ja pojat</t>
  </si>
  <si>
    <t>Esimerkki 5 - SM-juniorit 2-päiv. (lo+vo) kilpailu 43 luist. Ei harj.</t>
  </si>
  <si>
    <t>YL ISU-arviointi, dataoperaattori</t>
  </si>
  <si>
    <t>50 € peruspalkkio/20 suoritusta + 25 € jokaiselta alkavalta kymmeneltä (sama korvaus kuin teknisille)</t>
  </si>
  <si>
    <t>tuom/tekn/do</t>
  </si>
  <si>
    <t>Esimerkki 7 - SM-juniorit SM-kilpailut 2-päiväinen, harjoitukset</t>
  </si>
  <si>
    <t>Esimerkki 8 - SM-noviisit lohkokilpailu 2-päiv. (lo+vo) 42 luist.</t>
  </si>
  <si>
    <t>do</t>
  </si>
  <si>
    <t>YL ISU-arviointi, videoeditoija</t>
  </si>
  <si>
    <t>15 €/10 luistelijaa STLL:n alaisissa kilpailuissa (1-10 = 15 €, 11-20 = 30 € jne.)</t>
  </si>
  <si>
    <t>30 €/alle 50 luistelijaa ja 50 €/yli 50 luistelijaa kutsukilpailuissa</t>
  </si>
  <si>
    <t>40 €/kilpailutapahtuma, esim. SM-jun tytöt ja pojat kertakorvaus</t>
  </si>
  <si>
    <t>Kontrollerin (TC) raportti</t>
  </si>
  <si>
    <t>Ylituomarin (YT) raportti</t>
  </si>
  <si>
    <t>30 €/kilpailutapahtuma, esim. SM-jun tytöt ja pojat kertakorvaus</t>
  </si>
  <si>
    <t>Harjoittelijat - tuomarit/tekniset - kilpailuissa, myös katsomoharjoittelusta</t>
  </si>
  <si>
    <t>30 € ylituomarille/kontrollerille harjoittelijaraporttien teosta.</t>
  </si>
  <si>
    <t>Debytantit</t>
  </si>
  <si>
    <t>RO</t>
  </si>
  <si>
    <t>Testielementtien raportointi kilpailuista</t>
  </si>
  <si>
    <t>40+15 = 55 € + 50+25+25+25 = 125 € = 180 €</t>
  </si>
  <si>
    <t>tuomari/tekninen/dataoperaattori</t>
  </si>
  <si>
    <t>50+3x25 = 125 + 50+3x25 = 125 € = 250 €</t>
  </si>
  <si>
    <t>100+50+3x25 = 125 € + 50+3x25 = 125 € = 350 €</t>
  </si>
  <si>
    <t>50+3x25 = 125 € + 50+3x25 =125 € = 250 €</t>
  </si>
  <si>
    <t>tekee samassa tapahtumassa useamman sarjan:</t>
  </si>
  <si>
    <t>Peruspalkkio 50 € laskutetaan vain kertaalleen ja luistelijamäärän mukaan 25 €, jos arvioija</t>
  </si>
  <si>
    <t>30 €/kilpailutapahtuma kertakorvaus raportoijalle (TC/TS/ATS) kaikista raportoiduista sarjoista</t>
  </si>
  <si>
    <t xml:space="preserve">40 € peruspalkkio/20 suoritusta + 15 € jokaiselta alkavalta kymmeneltä, kun samassa tapahtumassa </t>
  </si>
  <si>
    <t>arvioi myös ISU-arvioinnin sarjoja</t>
  </si>
  <si>
    <t xml:space="preserve">100 € kertakorvaus STLL:n alaisista kilpailuista, esim. SM-kilpailut (sen+jun+nov), joissa tekniset </t>
  </si>
  <si>
    <t>osallistuvat harjoitusten seurantaan.</t>
  </si>
  <si>
    <t xml:space="preserve">50 € kertakorvaus STLL:n alaisista kilpailuista, esim. SM-kilpailut (sen+jun+nov), joissa tekniset </t>
  </si>
  <si>
    <t>nimi:</t>
  </si>
  <si>
    <t>Lisämatkustaja</t>
  </si>
  <si>
    <t>ML pistearviointi (MUPI), tuomarit</t>
  </si>
  <si>
    <t>ML ISU-arviointi, tekniset (TC/TS)</t>
  </si>
  <si>
    <t>Palkkioihin sisältyy, kontrollerille (TC), palautteiden anto kilpailun jälkeen</t>
  </si>
  <si>
    <t>100 € kertakorvaus jos hän tekee SM-valinta/SM-kilpailuissa sekä SM-juniori- ja -seniorisarjan</t>
  </si>
  <si>
    <t>40 €/kilpailutapahtuma, esim. SM-jun + SM-sen=1 ja SM-nov=1 kertakorvaus</t>
  </si>
  <si>
    <t>30 €/kilpailutapahtuma, esim. SM-jun + SM-sen=1 ja SM-nov=1 kertakorvaus</t>
  </si>
  <si>
    <t>50 € peruspalkkio/10 suoritusta + 15 € jokaiselta alkavalta kymmeneltä suoritukselta</t>
  </si>
  <si>
    <t>kun samassa tapahtumassa arvioi myös ISU-arvioinnin sarjoja</t>
  </si>
  <si>
    <t>50 € peruspalkkio/10 suoritusta + 25 € jokaiselta alkavalta kymmeneltä suoritukselta</t>
  </si>
  <si>
    <t>30 € peruspalkkio/10 suoritusta + 15 € jokaiselta alkavalta kymmeneltä suoritukselta,</t>
  </si>
  <si>
    <t>15 €/10 suoritusta/päivä + 15 € jokaista alkavaa kymmentä suoritusta kohden kaikissa kilpailuissa</t>
  </si>
  <si>
    <t>Esimerkki 1 - vain MUPI-kilpailu, 16 joukkuetta</t>
  </si>
  <si>
    <t>50+15 = 65 €</t>
  </si>
  <si>
    <t>tuomari/tekninen</t>
  </si>
  <si>
    <t>Esimerkki 2 - ISU-arviointi, Masters 8 joukkuetta</t>
  </si>
  <si>
    <t>Esimerkki 3 - ISU-arviointi 8 ja MUPI 16 joukkuetta samana päivänä</t>
  </si>
  <si>
    <t>50 € (ISU-arviointi) + 30+15 = 45 (MUPI) = 95 €</t>
  </si>
  <si>
    <t>50+ 1x25 +50+ 1x25 = 150 € lyhyt- ja vapaaohjelma yhteensä</t>
  </si>
  <si>
    <t>200 + 50+1x25 +50+1x25 = 350 € lyhyt- ja vapaaohjelma yhteensä</t>
  </si>
  <si>
    <t>150 + 50+1x25 +50+1x25 = 300 € lyhyt- ja vapaaohjelma yhteensä</t>
  </si>
  <si>
    <t>TS/ATS</t>
  </si>
  <si>
    <t>DO</t>
  </si>
  <si>
    <t>Esimerkki 4 - SM-juniorit 12 ja SM-seniorit 4 joukkuetta, 2-päiväinen (lo+vo) valintakilpailu</t>
  </si>
  <si>
    <t>30 + 30 = 60 €</t>
  </si>
  <si>
    <t>ML ISU-arviointi, dataoperaattori (DO)</t>
  </si>
  <si>
    <t>ML ISU-arviointi, videoeditoija (RO)</t>
  </si>
  <si>
    <t>Esimerkki 5 - SM-noviisit 12 (vo) joukkuetta SM-kilpailu</t>
  </si>
  <si>
    <t>50 + 50+1x25 = 125 €</t>
  </si>
  <si>
    <t>50 + 1x25 = 75 €</t>
  </si>
  <si>
    <t>TC, TS/ATS</t>
  </si>
  <si>
    <t>25 + 50+1x25 = 100 €</t>
  </si>
  <si>
    <t>30 €</t>
  </si>
  <si>
    <t>100 + 50+1x25 +50+1x25 = 250 € lyhyt- ja vapaaohjelma yhteensä</t>
  </si>
  <si>
    <t>Esimerkki 6 - Data- ja video-operaattori SM-juniorit 14 DO ja SM-seniorit 4 joukkuetta RO, lo+vo</t>
  </si>
  <si>
    <t>(50 + 50+1x25) x 2 (la+su) = 250 € + 15 x 2 (la+su) = 230 €</t>
  </si>
  <si>
    <t>Esimerkki 7 - Dataoperaattori ei STLL:n alaiset kilpailut (aluemestaruus, kutsukilpailut jne.), 18 joukkuetta</t>
  </si>
  <si>
    <t>50 € kertakorvaus harjoitusten seurannasta STLL:n SM-valinta- ja -kilpailuissa SM-nov/lohko</t>
  </si>
  <si>
    <t>200 €/TC ja 150 €/TS kertakorvaus, jos hän tekee SM-valinta/kilpailuissa sekä SM-jun+sensarjan</t>
  </si>
  <si>
    <t>100 € kertakorvaus harjoitusten seurannasta STLL:n SM-valinta/kilpailuissa SM-jun/seniorisarjasta</t>
  </si>
  <si>
    <t>STLL:n valinta- ja SM-kilpailuissa.</t>
  </si>
  <si>
    <t>50 € kertakorvaus/kilpailusarja SM-jun- ja -sensarjoissa ja joukkuemäärään perustuva palkkio</t>
  </si>
  <si>
    <t>25 € kertakorvaus/lohko SM-nov:ssa ja joukkuemäärään perustuva palkkio STLL:n vk/SM-kilpailuissa.</t>
  </si>
  <si>
    <t>50 € peruspalkkio/10 suoritusta + 25 € jokaiselta alkavalta kymmeneltä muissa kuin STLL:n kilpailuissa</t>
  </si>
  <si>
    <t>SM-juniorit</t>
  </si>
  <si>
    <t>SM-seniorit</t>
  </si>
  <si>
    <t>RO/ Tekn. harj./ tuki</t>
  </si>
  <si>
    <t>Perus- palkkio vain */mupi/   jäpi-arv.</t>
  </si>
  <si>
    <t>Perus-palkkio kun MUPI +ISU</t>
  </si>
  <si>
    <t>Peruspalkkio kun YL * +ISU</t>
  </si>
  <si>
    <t>30.-31.12.2080</t>
  </si>
  <si>
    <t>24.-25.12.2080</t>
  </si>
  <si>
    <t>Juniorit ja Seniorit, Debytantit, Noviisit ja B-silmut mallikilpailu</t>
  </si>
  <si>
    <t>Laskentaperusteet ja summat ovat lähtökohtaisesti samat kuin muodostelmaluistelussa käytettäessä</t>
  </si>
  <si>
    <t>ISU-arviointijärjestelmää tai jäätanssin pistearviointia (jäpi).</t>
  </si>
  <si>
    <t>tuomari/tekninen (TC/TS)</t>
  </si>
  <si>
    <t>JT pistearviointi (JÄPI), tuomarit</t>
  </si>
  <si>
    <t>JT ISU-arviointi, tuomarit</t>
  </si>
  <si>
    <t>75 € kertakorvaus, kun tapahtuma on yksipäiväinen eikä ole harjoituksia ja on vain jäätanssituomaristossa</t>
  </si>
  <si>
    <t xml:space="preserve">100 € kertakorvaus/kilpailutapahtuma SM-sarjoissa, joissa järjestetään harjoitukset ja tekniset </t>
  </si>
  <si>
    <t>osallistuvat niiden seuraamiseen STLL:n SM-valinta/kilpailuissa SM-sarjoissa</t>
  </si>
  <si>
    <t>JT ISU-arviointi, dataoperaattori (DO)</t>
  </si>
  <si>
    <t>JT ISU-arviointi, tekniset</t>
  </si>
  <si>
    <t>JT ISU-arviointi, videoeditoija (RO)</t>
  </si>
  <si>
    <t>SM-jun: RD + FD</t>
  </si>
  <si>
    <t>1+1 ohjelma (eri päivinä)</t>
  </si>
  <si>
    <t>SM-nov: 2 PD + FD</t>
  </si>
  <si>
    <t>Nov: 2 PD + FD</t>
  </si>
  <si>
    <t>Tulokkaat</t>
  </si>
  <si>
    <t>JT SM-juniorit, -noviisit ja noviisit, sekä jäpiarvioinnilla tulokkaat</t>
  </si>
  <si>
    <t>Tuomari 1:</t>
  </si>
  <si>
    <t>JT SM-juniorit ja -noviisit, noviisit</t>
  </si>
  <si>
    <t>YL Debytantit</t>
  </si>
  <si>
    <t>Ylituomari</t>
  </si>
  <si>
    <t>50 € kertakorvaus/päivä jäätanssin osalta, kun on samana päivänä myös yksin/muod.tuomaristossa</t>
  </si>
  <si>
    <t>Esimerkki 1 - vain JÄPI-kilpailu, 14 suoritusta (kuvio/vapaatanssia)</t>
  </si>
  <si>
    <t>Esimerkki 2 - ISU-arviointi, 8 suoritusta</t>
  </si>
  <si>
    <t>Esimerkki 3 - ISU-arviointi 8 ja JÄPI 14 suoritusta (pt/vt) samana päivänä</t>
  </si>
  <si>
    <t>50 € (ISU-arviointi) + 30+15 = 45 (JÄPI) = 95 €</t>
  </si>
  <si>
    <t>50+ 1x25 +50 = 125 € kuvio/rytmitanssit + vapaatanssit yhteensä</t>
  </si>
  <si>
    <t>tuomari, tekninen</t>
  </si>
  <si>
    <t>30 + 15 = 45 € kuvio/rytmitanssit + vapaatanssit yhteensä</t>
  </si>
  <si>
    <t>Esimerkki 4 - SM-juniorit 1, -noviisit 2 ja noviisit 4 paria, 2-päiväinen (kt/rt 13 + vt 7 suor) valintak. Ei harjoituksia</t>
  </si>
  <si>
    <t>Esimerkki 5 - SM-noviisit 2 paria SM-kilpailu, jossa on harjoitukset ja kilpailu on 2-päiväinen</t>
  </si>
  <si>
    <t>50 + 50 = 100 € (la + su)</t>
  </si>
  <si>
    <t>100 + 50 + 50 = 200 € (kertapalkkio + la + su)</t>
  </si>
  <si>
    <t>15 + 15 = 30 € (la + su)</t>
  </si>
  <si>
    <t>50 + 50 + 50 = 150 € (kertakorvaus + la + su)</t>
  </si>
  <si>
    <t>50 + 50+1x25 + 50 = 175 € PD/RD (la) + YL Deb (la) + FD (su) yht.</t>
  </si>
  <si>
    <t>Esim. 5 - SM-jun 1, -nov 2 ja nov 4 paria, 2-päiväinen (kt/rt 13 + vt 7 suor) ja yl deb 26 luistelijaa</t>
  </si>
  <si>
    <t>Esimerkki 6 - SM-noviisit 2 paria SM-kilpailu, jossa on harjoitukset ja kilpailu on 2-päiväinen</t>
  </si>
  <si>
    <t>"la" yht. 13+26</t>
  </si>
  <si>
    <t>"su" yht. 7 suoritusta</t>
  </si>
  <si>
    <t>2*4+1 ohjelmaa (eri päivinä)</t>
  </si>
  <si>
    <t>2*2+1 ohjelmaa (eri päivinä)</t>
  </si>
  <si>
    <t>Deb</t>
  </si>
  <si>
    <t>20+6 luistelijaa (1 päivä)</t>
  </si>
  <si>
    <t>JT SM-jun, -nov ja nov ja YL Debytantit 20+6=26 luistelijaa</t>
  </si>
  <si>
    <t>Esimerkissä luistelijoita: SM-jun 1, SM-nov 2, Noviisit 4, Tulokkaat 16 (jäpi), YL Deb 26</t>
  </si>
  <si>
    <t>Tuomari/ylituomari 2:</t>
  </si>
  <si>
    <t>31.12.2080</t>
  </si>
  <si>
    <t>"oma rivi"</t>
  </si>
  <si>
    <t>SM-juniorit tytöt ja pojat ja SM-seniorisarjan/sarjat sekä mahdolliset SM-noviisipojat     "oma rivi"</t>
  </si>
  <si>
    <t>(ML) YT raport. Korvaus</t>
  </si>
  <si>
    <t>ISU-arviointi: 40 €/kilpailutapahtuma, esim. SM-jun + SM-sen=1 ja SM-nov=1 kertakorvaus</t>
  </si>
  <si>
    <t>ISU-arviointi: 30 €/kilpailutapahtuma, esim. SM-jun + SM-sen=1 ja SM-nov=1 kertakorvaus</t>
  </si>
  <si>
    <t>MUPI: 30 €/kilp.tapahtuma, yhteenvedonomainen raportti useasta sarjasta, esim. nov+tul+aik=1 kertakorvaus</t>
  </si>
  <si>
    <t>Kans.sarjat: 30 €/kilp.tapahtuma, yhteenvedonom. raportti sarjoista esim. mas+sen+jun=1 kertakorvaus</t>
  </si>
  <si>
    <t>tuomari/RAI</t>
  </si>
  <si>
    <t>tuomari/RAI/tekninen</t>
  </si>
  <si>
    <t>SM-juniorit ja -seniorit</t>
  </si>
  <si>
    <t>ML ISU-arviointi, tuomari/RAI</t>
  </si>
  <si>
    <t xml:space="preserve">Kaudesta 2018-2019 lähtien STLL maksaa nimeämiensä teknisten tukihenkilöiden palkkiot ja </t>
  </si>
  <si>
    <t>järjestävät seurat heidän matkakorvaukset (km, pvr, parkki, majoittuminen yms.)</t>
  </si>
  <si>
    <t>Mikäli nimetty henkilö toimii kilpailussa myös muussa nimetyssä roolissa, lisäpalkkion maksaa järjestävä seura.</t>
  </si>
  <si>
    <t>Tällainen tehtävä on esimerkiksi TS/ATS/DO/RO.</t>
  </si>
  <si>
    <t xml:space="preserve">Muissa kilpailuissa järjestävä seura maksaa teknisen tukihenkilön palkkion joko seuraavien ohjeiden mukaan </t>
  </si>
  <si>
    <t>omat arviointijärjestelmälaitteet, niiden kuljetus, kasaus/purku ja kilpailun läpivienti.</t>
  </si>
  <si>
    <t>tai erikseen sovittavana erilliskorvauksena. Erilliskorvauksen perusteena voi olla esimerkiksi henkilön/seuran</t>
  </si>
  <si>
    <t>Yksinluistelu</t>
  </si>
  <si>
    <t>ISU-arviointi, tekniset tukihenkilöt</t>
  </si>
  <si>
    <t>Muodostelmaluistelu</t>
  </si>
  <si>
    <t>50 € peruspalkkio/10 suoritusta + 25 € jokaiselta alkavalta kymmeneltä</t>
  </si>
  <si>
    <t>Jäätanssi</t>
  </si>
  <si>
    <t>20 €/kilpailu kertakorvaus, nimetty myös muuhun rooliin kyseisessä kilpailutapahtumassa</t>
  </si>
  <si>
    <t>20 €/kilpailu/lohko kerakorvaus, nimetty myös muuhun rooliin SM-nov lohkokilp./muut sarjat ja kilpailut</t>
  </si>
  <si>
    <t>30 €/kilpailu kertakorvaus, kun nimettynä myös muuhun rooliin SM-juniorit+seniorit vk/SM-kilpailut</t>
  </si>
  <si>
    <t>30 €/kilpailu kertakorvaus, nimetty myös muuhun rooliin SM-juniorit/seniorit vk/SM-kilpailut, SM-noviisien SM-kilpailut</t>
  </si>
  <si>
    <t>20 €/kilpailu/lohko kertakorvaus, nimetty myös muuhun rooliin SM-nov lohkokilp./HF/deb/nov/jun+sen</t>
  </si>
  <si>
    <t>Tekniset tukihenkilöt, esimerkkejä</t>
  </si>
  <si>
    <t>- laskuun sarjat omille riveille</t>
  </si>
  <si>
    <t>Deb: 50+2x25 = 100 €</t>
  </si>
  <si>
    <t>SM-nov: 50+25 = 75 + 50+25 = 75 € = 150 €</t>
  </si>
  <si>
    <t>Esimerkki 2 - YL lohkokilpailut Deb 1-päiväinen 35 luistelijaa ja SM-nov 2-päiväinen 28 luistelijaa</t>
  </si>
  <si>
    <t>Esimerkki 1 - YL+JT SM-jun+sen vk, 2-päiväinen, 43 suoritusta</t>
  </si>
  <si>
    <t>Esimerkki 3 - ML SM-jun+sen vk., 2-päiväinen, 18 suoritusta</t>
  </si>
  <si>
    <t>50+25 = 75 € + 50+25 = 75 € = 150 €</t>
  </si>
  <si>
    <t>Esimerkki 4 - ML SM-nov 1 lohko 1-päiväinen 10 joukkuetta ja SM-jun+sen vk. 2-päiväinen, 18 suoritusta</t>
  </si>
  <si>
    <t>SM-nov: 50 €</t>
  </si>
  <si>
    <t>SM-jun+sen: 50+25 = 75 € + 50+25 = 75 € = 150 €</t>
  </si>
  <si>
    <t>Tekninen tukihenkilö, joka nimetty myös muuhun rooliin, esimerkkejä</t>
  </si>
  <si>
    <t>Esimerkki 1 - YL+JT SM-juniorit ja seniorit, 2-päiväinen kilpailu</t>
  </si>
  <si>
    <t>30 € kertakorvaus</t>
  </si>
  <si>
    <t>Esimerkki 2 - YL lohkokilpailut Debytantit 1-päiväinen ja SM-noviisit 2-päiväinen kilpailu</t>
  </si>
  <si>
    <t>Deb: 20 €</t>
  </si>
  <si>
    <t>SM-nov: 20 €</t>
  </si>
  <si>
    <t>Esimerkki 3 - ML SM-jun+sen vk. 2-päiväinen kilpailu ja SM-nov lohkokilpailu</t>
  </si>
  <si>
    <t>SM-jun+sen: 30 €</t>
  </si>
  <si>
    <t>ML esimerkissä joukkueita SM-jun 12, -sen 5, SM-nov 10</t>
  </si>
  <si>
    <t>TS+tekn.tuki</t>
  </si>
  <si>
    <t>RO+tekn.tuki</t>
  </si>
  <si>
    <t>YL esimerkissä luistelijoita: SM-junioreita 28 ja -senioreita 7, debytantteja 32</t>
  </si>
  <si>
    <t>Debytantit (RO 3x15, tekn.tuki 20)</t>
  </si>
  <si>
    <t>DO+tekn.tuki</t>
  </si>
  <si>
    <t>SM-noviisit</t>
  </si>
  <si>
    <t>tekn.tuki</t>
  </si>
  <si>
    <t>ML YT raport. Korvaus</t>
  </si>
  <si>
    <t>50+50+3x25 = 125 € + 50+3x25 = 125 € = 300 €</t>
  </si>
  <si>
    <t>RO/ Tekn. harj./tuki/ testit</t>
  </si>
  <si>
    <t>STLL alaiset ISU arvioinnin kilpailusarjat</t>
  </si>
  <si>
    <t>Kutsu-, alue- ja Interclub kilpailusarja (ISU arviointi)</t>
  </si>
  <si>
    <t xml:space="preserve">Ennakonpidätys </t>
  </si>
  <si>
    <t>Ennakonpidätys</t>
  </si>
  <si>
    <t>RO/ Tekn. harj./ tuki/ testit</t>
  </si>
  <si>
    <t>Liiton kisat</t>
  </si>
  <si>
    <t>Kutsukilpailu, yksi tai useita sarjoja (ISU arv.)</t>
  </si>
  <si>
    <t>"kaikki samalle riville"</t>
  </si>
  <si>
    <t>Tähtiarviointikilpailuissa kaikki arvioidut sarjat lasketaan yhteen</t>
  </si>
  <si>
    <t xml:space="preserve">Esimerkissä luistelijoita: Jun 20, Sen 6, Noviisit 48 ja Debytantit 32 </t>
  </si>
  <si>
    <t>SM-noviisit ja Noviisit</t>
  </si>
  <si>
    <t>B-silmut ja Minit</t>
  </si>
  <si>
    <t>Esimerkissä luistelijoita: SM- jun 20,  SM-nov 23, Nov 17, Minit 25 ja B- silmut 32</t>
  </si>
  <si>
    <t>TS</t>
  </si>
  <si>
    <t>Esimerkissä luistelijoita: Aluedebytantit 14, Minit 26, Taitajat 16 ja B-silmuissa 22</t>
  </si>
  <si>
    <t>Aluedebytantit, Minit, Taitajat ja B-silmut</t>
  </si>
  <si>
    <t>Esimerkissä joukkueita: SM-jun 14, SM-sen 5 ja SM-nov 9</t>
  </si>
  <si>
    <t>ML SM-Juniorit ja -seniorit vk. (lo+vo)</t>
  </si>
  <si>
    <t>ML kansallisten 2. kilpailu tai kutsukilpailu</t>
  </si>
  <si>
    <t>Masters ja Seniorit</t>
  </si>
  <si>
    <t>Juniorit</t>
  </si>
  <si>
    <t>Aikuiset, Noviisit ja Tulokkaat</t>
  </si>
  <si>
    <t>Esimerkissä joukkueita: Masters 7, Seniorit 8, Juniorit 7, Minorit 8, Aikuiset 12, Tulokkaat 8 ja Noviisit 6</t>
  </si>
  <si>
    <t>muutokset lihavoituna</t>
  </si>
  <si>
    <t>Juniorit ja Seniorit, Debytantit, Noviisit mallikilpailu</t>
  </si>
  <si>
    <t>Aluejuniorit, Minit, Taitajat ja B-silmut mallikilpailu</t>
  </si>
  <si>
    <t>Kutsukilpailu SM-Juniorit, SM-Noviisit, Noviisit, Minit ja B-silmut mallikilpailu</t>
  </si>
  <si>
    <t>ARVIOIJIEN MATKALASKULOMAKE  - OHJEITA JA MALLI / MUODOSTELMALUISTELU</t>
  </si>
  <si>
    <t>ARVIOIJIEN MATKALASKULOMAKE - OHJEITA JA MALLI / YKSINLUISTELU</t>
  </si>
  <si>
    <t>ARVIOIJIEN MATKALASKULOMAKE- OHJEITA JA MALLI / JÄÄTANSSI</t>
  </si>
  <si>
    <t>Testielementtien raportointi kilpailuista raportoijalle (TC/TS/ATS)</t>
  </si>
  <si>
    <t>30 €/20 luistelijaa ja lisäksi kustakin seuraavasta 10 luistelijasta 10 € kilpailutapahtumassa korvaus</t>
  </si>
  <si>
    <t>kaikista raportoiduista sarjoista. (10 € korvaukset merkitään sarakkeeseen N)</t>
  </si>
  <si>
    <t>Ateriakorvaus</t>
  </si>
  <si>
    <t>Aterikorvaus maksetaan mikäli ei makseta päivärahaa ja työmatka kestää yli 4h ja on vähintään 10km etäisyydellä asunnosta ja ruokailua ei ole järjestetty</t>
  </si>
  <si>
    <t>Palkkio  yhteensä</t>
  </si>
  <si>
    <t xml:space="preserve">yli 6h ja vähintään 15km etäisyydeltä asunnosta. </t>
  </si>
  <si>
    <t>Osapäiväraha puolittuu, mikäli mahdollisuus ruokailuun on järjestetty</t>
  </si>
  <si>
    <t xml:space="preserve">yli 10h ja vähintään 15km etäisyydeltä asunnosta. </t>
  </si>
  <si>
    <t>Kokopäivä puolittuu, mikäli mahdollisuus kahteen ruokailuun on järjestetty.</t>
  </si>
  <si>
    <t>Palkkio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</si>
</sst>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[$-F400]h:mm:ss\ AM/PM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rgb="FFC00000"/>
      <name val="Arial"/>
      <family val="2"/>
    </font>
    <font>
      <b/>
      <sz val="10"/>
      <color rgb="FFFF0000"/>
      <name val="Arial"/>
      <family val="2"/>
    </font>
    <font>
      <sz val="10"/>
      <color theme="9" tint="-0.499984740745262"/>
      <name val="Arial"/>
      <family val="2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1"/>
      <color theme="7" tint="-0.499984740745262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sz val="11"/>
      <color theme="7" tint="-0.499984740745262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wrapText="1"/>
    </xf>
    <xf numFmtId="1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/>
    <xf numFmtId="0" fontId="4" fillId="0" borderId="0" xfId="0" applyFont="1"/>
    <xf numFmtId="164" fontId="6" fillId="0" borderId="0" xfId="0" applyNumberFormat="1" applyFont="1"/>
    <xf numFmtId="2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16" fontId="0" fillId="0" borderId="9" xfId="0" applyNumberFormat="1" applyBorder="1"/>
    <xf numFmtId="0" fontId="0" fillId="0" borderId="9" xfId="0" applyBorder="1"/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/>
    <xf numFmtId="10" fontId="6" fillId="0" borderId="0" xfId="0" applyNumberFormat="1" applyFont="1"/>
    <xf numFmtId="10" fontId="6" fillId="0" borderId="9" xfId="0" applyNumberFormat="1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0" fontId="0" fillId="0" borderId="0" xfId="0" applyFont="1"/>
    <xf numFmtId="0" fontId="0" fillId="0" borderId="0" xfId="0" applyFill="1"/>
    <xf numFmtId="0" fontId="0" fillId="0" borderId="0" xfId="0" applyAlignment="1"/>
    <xf numFmtId="2" fontId="0" fillId="0" borderId="0" xfId="0" applyNumberFormat="1" applyBorder="1" applyAlignment="1">
      <alignment horizontal="center"/>
    </xf>
    <xf numFmtId="0" fontId="0" fillId="0" borderId="0" xfId="0" applyBorder="1" applyAlignment="1"/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/>
    <xf numFmtId="0" fontId="9" fillId="0" borderId="0" xfId="0" applyFont="1"/>
    <xf numFmtId="0" fontId="9" fillId="0" borderId="0" xfId="0" quotePrefix="1" applyFont="1"/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5" fillId="0" borderId="1" xfId="0" applyFont="1" applyBorder="1" applyAlignment="1"/>
    <xf numFmtId="0" fontId="5" fillId="0" borderId="2" xfId="0" applyFont="1" applyBorder="1" applyAlignment="1"/>
    <xf numFmtId="0" fontId="0" fillId="0" borderId="5" xfId="0" applyBorder="1" applyAlignment="1"/>
    <xf numFmtId="0" fontId="0" fillId="0" borderId="7" xfId="0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10" fontId="6" fillId="0" borderId="0" xfId="0" applyNumberFormat="1" applyFont="1" applyAlignment="1">
      <alignment horizontal="center"/>
    </xf>
    <xf numFmtId="10" fontId="6" fillId="0" borderId="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2" borderId="9" xfId="0" applyNumberForma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0" fontId="10" fillId="0" borderId="0" xfId="0" applyFont="1"/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3" borderId="9" xfId="0" applyNumberFormat="1" applyFill="1" applyBorder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9" xfId="0" applyFill="1" applyBorder="1" applyAlignment="1">
      <alignment horizontal="center"/>
    </xf>
    <xf numFmtId="10" fontId="12" fillId="0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2" fontId="13" fillId="0" borderId="9" xfId="0" applyNumberFormat="1" applyFont="1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14" fillId="0" borderId="10" xfId="0" applyFont="1" applyFill="1" applyBorder="1" applyAlignment="1">
      <alignment horizontal="center"/>
    </xf>
    <xf numFmtId="0" fontId="15" fillId="0" borderId="0" xfId="0" applyFont="1"/>
    <xf numFmtId="0" fontId="0" fillId="0" borderId="0" xfId="0" quotePrefix="1"/>
    <xf numFmtId="0" fontId="4" fillId="0" borderId="0" xfId="0" quotePrefix="1" applyFont="1"/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left"/>
    </xf>
    <xf numFmtId="0" fontId="18" fillId="0" borderId="0" xfId="0" applyFont="1"/>
    <xf numFmtId="2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14" fontId="19" fillId="0" borderId="0" xfId="0" applyNumberFormat="1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14" fontId="19" fillId="0" borderId="7" xfId="0" applyNumberFormat="1" applyFont="1" applyBorder="1" applyAlignment="1">
      <alignment horizontal="center"/>
    </xf>
    <xf numFmtId="165" fontId="19" fillId="0" borderId="7" xfId="0" applyNumberFormat="1" applyFont="1" applyBorder="1" applyAlignment="1">
      <alignment horizontal="center"/>
    </xf>
    <xf numFmtId="0" fontId="20" fillId="0" borderId="0" xfId="0" applyFo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/>
    <xf numFmtId="0" fontId="9" fillId="0" borderId="0" xfId="0" quotePrefix="1" applyFont="1" applyAlignment="1">
      <alignment horizontal="left"/>
    </xf>
    <xf numFmtId="2" fontId="0" fillId="0" borderId="0" xfId="0" applyNumberFormat="1" applyFont="1" applyAlignment="1">
      <alignment horizontal="center"/>
    </xf>
    <xf numFmtId="2" fontId="0" fillId="0" borderId="9" xfId="0" applyNumberFormat="1" applyFont="1" applyBorder="1" applyAlignment="1">
      <alignment horizontal="center"/>
    </xf>
    <xf numFmtId="0" fontId="22" fillId="0" borderId="0" xfId="0" applyFont="1"/>
    <xf numFmtId="0" fontId="3" fillId="0" borderId="0" xfId="0" applyFont="1"/>
    <xf numFmtId="0" fontId="22" fillId="0" borderId="0" xfId="0" quotePrefix="1" applyFont="1"/>
    <xf numFmtId="0" fontId="3" fillId="0" borderId="0" xfId="0" applyFont="1" applyAlignment="1">
      <alignment horizontal="center"/>
    </xf>
    <xf numFmtId="0" fontId="3" fillId="0" borderId="0" xfId="0" quotePrefix="1" applyFont="1"/>
    <xf numFmtId="0" fontId="24" fillId="0" borderId="0" xfId="0" applyFont="1"/>
    <xf numFmtId="0" fontId="24" fillId="0" borderId="0" xfId="0" applyFont="1" applyAlignment="1">
      <alignment horizontal="left"/>
    </xf>
    <xf numFmtId="0" fontId="3" fillId="0" borderId="0" xfId="0" applyFont="1" applyAlignment="1"/>
    <xf numFmtId="0" fontId="24" fillId="0" borderId="0" xfId="0" applyFont="1" applyAlignment="1"/>
    <xf numFmtId="0" fontId="21" fillId="0" borderId="0" xfId="0" applyFont="1"/>
    <xf numFmtId="6" fontId="24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3" fillId="0" borderId="0" xfId="0" applyFont="1" applyAlignment="1">
      <alignment horizontal="left"/>
    </xf>
    <xf numFmtId="6" fontId="24" fillId="0" borderId="0" xfId="0" applyNumberFormat="1" applyFont="1" applyAlignment="1"/>
    <xf numFmtId="6" fontId="24" fillId="0" borderId="0" xfId="0" quotePrefix="1" applyNumberFormat="1" applyFont="1" applyAlignment="1"/>
    <xf numFmtId="0" fontId="25" fillId="0" borderId="0" xfId="0" applyFont="1"/>
    <xf numFmtId="0" fontId="19" fillId="0" borderId="0" xfId="0" applyFont="1"/>
    <xf numFmtId="0" fontId="26" fillId="0" borderId="0" xfId="0" applyFont="1"/>
    <xf numFmtId="0" fontId="25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/>
    <xf numFmtId="0" fontId="28" fillId="0" borderId="0" xfId="0" applyFo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/>
    <xf numFmtId="0" fontId="24" fillId="0" borderId="0" xfId="0" applyFont="1" applyAlignment="1">
      <alignment horizontal="center"/>
    </xf>
    <xf numFmtId="0" fontId="29" fillId="0" borderId="0" xfId="0" applyFont="1"/>
    <xf numFmtId="14" fontId="0" fillId="0" borderId="0" xfId="0" applyNumberFormat="1" applyBorder="1" applyAlignment="1">
      <alignment horizontal="left"/>
    </xf>
    <xf numFmtId="14" fontId="19" fillId="0" borderId="7" xfId="0" quotePrefix="1" applyNumberFormat="1" applyFont="1" applyBorder="1" applyAlignment="1">
      <alignment horizontal="left"/>
    </xf>
    <xf numFmtId="14" fontId="19" fillId="0" borderId="0" xfId="0" quotePrefix="1" applyNumberFormat="1" applyFont="1" applyBorder="1" applyAlignment="1">
      <alignment horizontal="left"/>
    </xf>
    <xf numFmtId="165" fontId="19" fillId="0" borderId="5" xfId="0" applyNumberFormat="1" applyFont="1" applyBorder="1" applyAlignment="1">
      <alignment horizontal="center"/>
    </xf>
    <xf numFmtId="165" fontId="19" fillId="0" borderId="8" xfId="0" applyNumberFormat="1" applyFont="1" applyBorder="1" applyAlignment="1">
      <alignment horizontal="center"/>
    </xf>
    <xf numFmtId="14" fontId="0" fillId="0" borderId="7" xfId="0" applyNumberFormat="1" applyBorder="1" applyAlignment="1">
      <alignment horizontal="left"/>
    </xf>
    <xf numFmtId="0" fontId="1" fillId="0" borderId="0" xfId="0" applyFont="1"/>
    <xf numFmtId="0" fontId="1" fillId="0" borderId="0" xfId="0" quotePrefix="1" applyFont="1"/>
    <xf numFmtId="0" fontId="0" fillId="0" borderId="0" xfId="0" applyFill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/>
    </xf>
    <xf numFmtId="2" fontId="31" fillId="0" borderId="0" xfId="0" applyNumberFormat="1" applyFont="1" applyAlignment="1">
      <alignment horizontal="center"/>
    </xf>
    <xf numFmtId="0" fontId="32" fillId="0" borderId="0" xfId="0" applyFont="1"/>
    <xf numFmtId="0" fontId="33" fillId="0" borderId="0" xfId="0" applyFont="1"/>
    <xf numFmtId="0" fontId="33" fillId="0" borderId="9" xfId="0" applyFont="1" applyBorder="1"/>
    <xf numFmtId="0" fontId="34" fillId="0" borderId="0" xfId="0" applyFont="1" applyAlignment="1">
      <alignment horizontal="center"/>
    </xf>
    <xf numFmtId="0" fontId="34" fillId="0" borderId="9" xfId="0" applyFont="1" applyBorder="1" applyAlignment="1">
      <alignment horizontal="center"/>
    </xf>
    <xf numFmtId="0" fontId="16" fillId="0" borderId="0" xfId="0" quotePrefix="1" applyFont="1"/>
    <xf numFmtId="0" fontId="31" fillId="0" borderId="0" xfId="0" applyFont="1"/>
    <xf numFmtId="0" fontId="34" fillId="0" borderId="0" xfId="0" applyFont="1"/>
    <xf numFmtId="2" fontId="34" fillId="0" borderId="0" xfId="0" applyNumberFormat="1" applyFont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ill="1" applyAlignment="1"/>
    <xf numFmtId="0" fontId="20" fillId="0" borderId="0" xfId="0" applyFont="1" applyAlignment="1">
      <alignment horizontal="left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49" fontId="13" fillId="0" borderId="14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11" fillId="0" borderId="14" xfId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5" fillId="0" borderId="0" xfId="0" applyFont="1" applyAlignment="1">
      <alignment horizontal="left" wrapText="1"/>
    </xf>
    <xf numFmtId="0" fontId="35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/>
    </xf>
    <xf numFmtId="0" fontId="0" fillId="0" borderId="0" xfId="0" applyFont="1" applyAlignmen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485775</xdr:colOff>
      <xdr:row>0</xdr:row>
      <xdr:rowOff>47626</xdr:rowOff>
    </xdr:from>
    <xdr:to>
      <xdr:col>18</xdr:col>
      <xdr:colOff>188620</xdr:colOff>
      <xdr:row>6</xdr:row>
      <xdr:rowOff>56763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75637AEF-B581-4B16-B338-2DC0657B7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2100" y="47626"/>
          <a:ext cx="1695475" cy="1198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247037</xdr:colOff>
      <xdr:row>3</xdr:row>
      <xdr:rowOff>57150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A20FEC13-C1C1-41DE-8C6D-0AF1C7798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1" y="15240"/>
          <a:ext cx="833776" cy="5791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250847</xdr:colOff>
      <xdr:row>3</xdr:row>
      <xdr:rowOff>53340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AA70C04D-A496-47DA-BEAF-7C416F4CB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1" y="15240"/>
          <a:ext cx="833776" cy="5791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250847</xdr:colOff>
      <xdr:row>3</xdr:row>
      <xdr:rowOff>53340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7F92B4F1-87B8-413B-8467-F934A0AD4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1" y="15240"/>
          <a:ext cx="833776" cy="579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1</xdr:rowOff>
    </xdr:from>
    <xdr:to>
      <xdr:col>13</xdr:col>
      <xdr:colOff>476250</xdr:colOff>
      <xdr:row>5</xdr:row>
      <xdr:rowOff>60849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691A404F-E988-4EE0-BBBE-45E030679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3840" y="1"/>
          <a:ext cx="1554480" cy="10323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54611</xdr:colOff>
      <xdr:row>0</xdr:row>
      <xdr:rowOff>144780</xdr:rowOff>
    </xdr:from>
    <xdr:ext cx="833776" cy="579120"/>
    <xdr:pic>
      <xdr:nvPicPr>
        <xdr:cNvPr id="4" name="Kuva 3">
          <a:extLst>
            <a:ext uri="{FF2B5EF4-FFF2-40B4-BE49-F238E27FC236}">
              <a16:creationId xmlns:a16="http://schemas.microsoft.com/office/drawing/2014/main" id="{137220D7-F23D-4BC1-AB59-6E7035CDA6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7111" y="144780"/>
          <a:ext cx="833776" cy="57912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60961</xdr:colOff>
      <xdr:row>0</xdr:row>
      <xdr:rowOff>74930</xdr:rowOff>
    </xdr:from>
    <xdr:ext cx="833776" cy="579120"/>
    <xdr:pic>
      <xdr:nvPicPr>
        <xdr:cNvPr id="2" name="Kuva 1">
          <a:extLst>
            <a:ext uri="{FF2B5EF4-FFF2-40B4-BE49-F238E27FC236}">
              <a16:creationId xmlns:a16="http://schemas.microsoft.com/office/drawing/2014/main" id="{B7C01396-3F26-44D7-BF61-3D14BDDB8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3461" y="74930"/>
          <a:ext cx="833776" cy="57912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396241</xdr:colOff>
      <xdr:row>0</xdr:row>
      <xdr:rowOff>76200</xdr:rowOff>
    </xdr:from>
    <xdr:ext cx="833776" cy="579120"/>
    <xdr:pic>
      <xdr:nvPicPr>
        <xdr:cNvPr id="3" name="Kuva 2">
          <a:extLst>
            <a:ext uri="{FF2B5EF4-FFF2-40B4-BE49-F238E27FC236}">
              <a16:creationId xmlns:a16="http://schemas.microsoft.com/office/drawing/2014/main" id="{56A6CF6E-7C1F-4173-AE99-0DFE5265D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5861" y="76200"/>
          <a:ext cx="833776" cy="57912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327661</xdr:colOff>
      <xdr:row>0</xdr:row>
      <xdr:rowOff>15240</xdr:rowOff>
    </xdr:from>
    <xdr:to>
      <xdr:col>6</xdr:col>
      <xdr:colOff>250847</xdr:colOff>
      <xdr:row>3</xdr:row>
      <xdr:rowOff>53340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B9D9D3DA-13FF-47FC-97D3-00A72D5CA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7281" y="15240"/>
          <a:ext cx="833776" cy="579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i.ole@osoitetta.fi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i.ole@osoitetta.fi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i.ole@osoitetta.f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i.ole@osoitetta.fi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i.ole@osoitetta.fi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ei.ole@osoitetta.fi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mailto:ei.ole@osoitetta.f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3"/>
  <sheetViews>
    <sheetView zoomScaleNormal="100" workbookViewId="0">
      <selection activeCell="D85" sqref="D85"/>
    </sheetView>
  </sheetViews>
  <sheetFormatPr defaultRowHeight="14.4" x14ac:dyDescent="0.3"/>
  <cols>
    <col min="1" max="1" width="3.5546875" customWidth="1"/>
    <col min="2" max="2" width="36.109375" customWidth="1"/>
    <col min="3" max="3" width="9.5546875" customWidth="1"/>
    <col min="4" max="4" width="10.88671875" style="47" customWidth="1"/>
    <col min="5" max="5" width="6.88671875" customWidth="1"/>
    <col min="6" max="6" width="13.109375" customWidth="1"/>
    <col min="7" max="7" width="4.88671875" customWidth="1"/>
    <col min="8" max="8" width="10.5546875" customWidth="1"/>
    <col min="9" max="9" width="4.6640625" customWidth="1"/>
    <col min="10" max="10" width="10.6640625" customWidth="1"/>
    <col min="11" max="11" width="7.5546875" customWidth="1"/>
    <col min="12" max="12" width="9.6640625" customWidth="1"/>
    <col min="13" max="13" width="5.33203125" customWidth="1"/>
    <col min="14" max="14" width="9.33203125" customWidth="1"/>
    <col min="15" max="15" width="3.88671875" customWidth="1"/>
    <col min="16" max="16" width="11.5546875" customWidth="1"/>
    <col min="17" max="17" width="4.5546875" customWidth="1"/>
    <col min="18" max="18" width="13.88671875" customWidth="1"/>
    <col min="19" max="19" width="6.33203125" customWidth="1"/>
    <col min="20" max="20" width="15" customWidth="1"/>
  </cols>
  <sheetData>
    <row r="1" spans="2:17" ht="15.6" x14ac:dyDescent="0.3">
      <c r="B1" s="26" t="s">
        <v>0</v>
      </c>
      <c r="C1" s="63"/>
      <c r="D1" s="64" t="s">
        <v>3</v>
      </c>
    </row>
    <row r="2" spans="2:17" ht="15.6" x14ac:dyDescent="0.3">
      <c r="B2" s="26" t="s">
        <v>1</v>
      </c>
      <c r="D2" s="65" t="s">
        <v>60</v>
      </c>
    </row>
    <row r="3" spans="2:17" ht="15.6" x14ac:dyDescent="0.3">
      <c r="B3" s="26" t="s">
        <v>2</v>
      </c>
    </row>
    <row r="5" spans="2:17" x14ac:dyDescent="0.3">
      <c r="H5" s="48"/>
    </row>
    <row r="6" spans="2:17" ht="15" thickBot="1" x14ac:dyDescent="0.35"/>
    <row r="7" spans="2:17" ht="21" x14ac:dyDescent="0.4">
      <c r="B7" s="54" t="s">
        <v>4</v>
      </c>
      <c r="C7" s="55"/>
      <c r="D7" s="29"/>
      <c r="E7" s="6"/>
      <c r="F7" s="6"/>
      <c r="G7" s="6"/>
      <c r="H7" s="6"/>
      <c r="I7" s="6"/>
      <c r="J7" s="6"/>
      <c r="K7" s="6"/>
      <c r="L7" s="6"/>
      <c r="M7" s="6"/>
      <c r="N7" s="7"/>
    </row>
    <row r="8" spans="2:17" x14ac:dyDescent="0.3">
      <c r="B8" s="8" t="s">
        <v>5</v>
      </c>
      <c r="C8" s="187"/>
      <c r="D8" s="188"/>
      <c r="E8" s="189"/>
      <c r="F8" s="52"/>
      <c r="G8" s="52"/>
      <c r="H8" s="52"/>
      <c r="I8" s="52"/>
      <c r="J8" s="9"/>
      <c r="K8" s="9"/>
      <c r="L8" s="9"/>
      <c r="M8" s="9"/>
      <c r="N8" s="10"/>
      <c r="O8" s="9"/>
      <c r="P8" s="9"/>
      <c r="Q8" s="9"/>
    </row>
    <row r="9" spans="2:17" x14ac:dyDescent="0.3">
      <c r="B9" s="8" t="s">
        <v>6</v>
      </c>
      <c r="C9" s="193"/>
      <c r="D9" s="194"/>
      <c r="E9" s="195"/>
      <c r="F9" s="9" t="s">
        <v>7</v>
      </c>
      <c r="G9" s="43"/>
      <c r="H9" s="199"/>
      <c r="I9" s="200"/>
      <c r="J9" s="9" t="s">
        <v>8</v>
      </c>
      <c r="L9" s="193"/>
      <c r="M9" s="195"/>
      <c r="N9" s="56"/>
      <c r="O9" s="201"/>
      <c r="P9" s="201"/>
      <c r="Q9" s="201"/>
    </row>
    <row r="10" spans="2:17" x14ac:dyDescent="0.3">
      <c r="B10" s="8" t="s">
        <v>9</v>
      </c>
      <c r="C10" s="196"/>
      <c r="D10" s="197"/>
      <c r="E10" s="198"/>
      <c r="F10" s="9" t="s">
        <v>10</v>
      </c>
      <c r="G10" s="9"/>
      <c r="H10" s="190"/>
      <c r="I10" s="191"/>
      <c r="J10" s="192"/>
      <c r="K10" s="43"/>
      <c r="L10" s="43"/>
      <c r="M10" s="43"/>
      <c r="N10" s="56"/>
      <c r="O10" s="9"/>
      <c r="P10" s="9"/>
      <c r="Q10" s="9"/>
    </row>
    <row r="11" spans="2:17" x14ac:dyDescent="0.3">
      <c r="B11" s="8" t="s">
        <v>11</v>
      </c>
      <c r="C11" s="193"/>
      <c r="D11" s="194"/>
      <c r="E11" s="195"/>
      <c r="F11" s="9" t="s">
        <v>27</v>
      </c>
      <c r="G11" s="43"/>
      <c r="H11" s="193"/>
      <c r="I11" s="194"/>
      <c r="J11" s="195"/>
      <c r="K11" s="9"/>
      <c r="N11" s="10"/>
      <c r="O11" s="9"/>
      <c r="P11" s="9"/>
      <c r="Q11" s="9"/>
    </row>
    <row r="12" spans="2:17" ht="15" thickBot="1" x14ac:dyDescent="0.35">
      <c r="B12" s="8" t="s">
        <v>12</v>
      </c>
      <c r="C12" s="193"/>
      <c r="D12" s="194"/>
      <c r="E12" s="195"/>
      <c r="L12" s="53" t="s">
        <v>67</v>
      </c>
      <c r="M12" s="9" t="s">
        <v>68</v>
      </c>
      <c r="N12" s="10"/>
      <c r="O12" s="9"/>
      <c r="P12" s="9"/>
      <c r="Q12" s="9"/>
    </row>
    <row r="13" spans="2:17" ht="15" thickBot="1" x14ac:dyDescent="0.35">
      <c r="B13" s="8"/>
      <c r="C13" s="9"/>
      <c r="D13" s="45"/>
      <c r="E13" s="9"/>
      <c r="F13" s="53" t="s">
        <v>66</v>
      </c>
      <c r="G13" s="9"/>
      <c r="H13" s="43"/>
      <c r="I13" s="43"/>
      <c r="J13" s="43"/>
      <c r="K13" s="9"/>
      <c r="L13" s="80"/>
      <c r="M13" s="81"/>
      <c r="N13" s="10"/>
    </row>
    <row r="14" spans="2:17" ht="15" thickBot="1" x14ac:dyDescent="0.35">
      <c r="B14" s="11"/>
      <c r="C14" s="12"/>
      <c r="D14" s="46"/>
      <c r="E14" s="12"/>
      <c r="F14" s="57"/>
      <c r="G14" s="12"/>
      <c r="H14" s="12"/>
      <c r="I14" s="12"/>
      <c r="J14" s="12"/>
      <c r="K14" s="12"/>
      <c r="L14" s="12"/>
      <c r="M14" s="12"/>
      <c r="N14" s="13"/>
    </row>
    <row r="15" spans="2:17" ht="21" x14ac:dyDescent="0.4">
      <c r="B15" s="14" t="s">
        <v>45</v>
      </c>
    </row>
    <row r="16" spans="2:17" x14ac:dyDescent="0.3">
      <c r="B16" s="15" t="s">
        <v>47</v>
      </c>
    </row>
    <row r="17" spans="1:19" x14ac:dyDescent="0.3">
      <c r="B17" s="15" t="s">
        <v>43</v>
      </c>
    </row>
    <row r="18" spans="1:19" x14ac:dyDescent="0.3">
      <c r="B18" s="15" t="s">
        <v>33</v>
      </c>
      <c r="D18" s="58"/>
      <c r="R18" s="35"/>
      <c r="S18" s="35"/>
    </row>
    <row r="19" spans="1:19" x14ac:dyDescent="0.3">
      <c r="B19" s="15" t="s">
        <v>49</v>
      </c>
      <c r="D19" s="58"/>
    </row>
    <row r="20" spans="1:19" x14ac:dyDescent="0.3">
      <c r="B20" s="15"/>
      <c r="D20" s="58"/>
      <c r="F20" s="49"/>
    </row>
    <row r="21" spans="1:19" x14ac:dyDescent="0.3">
      <c r="B21" s="15" t="s">
        <v>54</v>
      </c>
      <c r="D21" s="58"/>
    </row>
    <row r="22" spans="1:19" ht="43.8" x14ac:dyDescent="0.35">
      <c r="B22" t="s">
        <v>306</v>
      </c>
      <c r="C22" s="1" t="s">
        <v>81</v>
      </c>
      <c r="D22" s="59" t="s">
        <v>56</v>
      </c>
      <c r="E22" s="66" t="s">
        <v>14</v>
      </c>
      <c r="F22" s="59" t="s">
        <v>51</v>
      </c>
      <c r="G22" s="66" t="s">
        <v>14</v>
      </c>
      <c r="H22" s="59" t="s">
        <v>72</v>
      </c>
      <c r="I22" s="59" t="s">
        <v>14</v>
      </c>
      <c r="J22" s="59" t="s">
        <v>71</v>
      </c>
      <c r="K22" s="59" t="s">
        <v>14</v>
      </c>
      <c r="L22" s="59" t="s">
        <v>53</v>
      </c>
      <c r="M22" s="59" t="s">
        <v>14</v>
      </c>
      <c r="N22" s="1" t="s">
        <v>305</v>
      </c>
      <c r="O22" s="59" t="s">
        <v>14</v>
      </c>
      <c r="P22" s="1" t="s">
        <v>52</v>
      </c>
      <c r="Q22" s="1" t="s">
        <v>14</v>
      </c>
      <c r="R22" s="21" t="s">
        <v>23</v>
      </c>
    </row>
    <row r="23" spans="1:19" ht="17.399999999999999" x14ac:dyDescent="0.35">
      <c r="A23" t="s">
        <v>17</v>
      </c>
      <c r="B23" s="15"/>
      <c r="C23" s="15"/>
      <c r="D23" s="74">
        <v>50</v>
      </c>
      <c r="E23" s="3"/>
      <c r="F23" s="74">
        <v>25</v>
      </c>
      <c r="G23" s="3"/>
      <c r="H23" s="74">
        <v>40</v>
      </c>
      <c r="I23" s="51"/>
      <c r="J23" s="74">
        <v>30</v>
      </c>
      <c r="K23" s="3"/>
      <c r="L23" s="74">
        <v>30</v>
      </c>
      <c r="M23" s="51"/>
      <c r="N23" s="17"/>
      <c r="O23" s="51"/>
      <c r="P23" s="74">
        <v>20</v>
      </c>
      <c r="Q23" s="3"/>
      <c r="R23" s="76">
        <f>(D23*E23)+(F23*G23)+(H23*I23)+(J23*K23)+(P23*Q23)+(L23*M23)+(N23*O23)</f>
        <v>0</v>
      </c>
    </row>
    <row r="24" spans="1:19" ht="17.399999999999999" x14ac:dyDescent="0.35">
      <c r="A24" s="2" t="s">
        <v>18</v>
      </c>
      <c r="B24" s="15"/>
      <c r="C24" s="15"/>
      <c r="D24" s="74">
        <v>50</v>
      </c>
      <c r="E24" s="3"/>
      <c r="F24" s="74">
        <v>25</v>
      </c>
      <c r="G24" s="3"/>
      <c r="H24" s="74">
        <v>40</v>
      </c>
      <c r="I24" s="51"/>
      <c r="J24" s="74">
        <v>30</v>
      </c>
      <c r="K24" s="3"/>
      <c r="L24" s="74">
        <v>30</v>
      </c>
      <c r="M24" s="51"/>
      <c r="N24" s="17"/>
      <c r="O24" s="51"/>
      <c r="P24" s="74">
        <v>20</v>
      </c>
      <c r="Q24" s="3"/>
      <c r="R24" s="76">
        <f t="shared" ref="R24:R28" si="0">(D24*E24)+(F24*G24)+(H24*I24)+(J24*K24)+(P24*Q24)+(L24*M24)+(N24*O24)</f>
        <v>0</v>
      </c>
    </row>
    <row r="25" spans="1:19" ht="17.399999999999999" x14ac:dyDescent="0.35">
      <c r="A25" s="2" t="s">
        <v>19</v>
      </c>
      <c r="B25" s="15"/>
      <c r="C25" s="15"/>
      <c r="D25" s="74">
        <v>50</v>
      </c>
      <c r="E25" s="3"/>
      <c r="F25" s="74">
        <v>25</v>
      </c>
      <c r="G25" s="3"/>
      <c r="H25" s="74">
        <v>40</v>
      </c>
      <c r="I25" s="51"/>
      <c r="J25" s="74">
        <v>30</v>
      </c>
      <c r="K25" s="3"/>
      <c r="L25" s="74">
        <v>30</v>
      </c>
      <c r="M25" s="51"/>
      <c r="N25" s="17"/>
      <c r="O25" s="51"/>
      <c r="P25" s="74">
        <v>20</v>
      </c>
      <c r="Q25" s="3"/>
      <c r="R25" s="76">
        <f t="shared" si="0"/>
        <v>0</v>
      </c>
    </row>
    <row r="26" spans="1:19" ht="17.399999999999999" x14ac:dyDescent="0.35">
      <c r="A26" s="2" t="s">
        <v>20</v>
      </c>
      <c r="B26" s="15"/>
      <c r="C26" s="15"/>
      <c r="D26" s="74">
        <v>50</v>
      </c>
      <c r="E26" s="3"/>
      <c r="F26" s="74">
        <v>25</v>
      </c>
      <c r="G26" s="3"/>
      <c r="H26" s="74">
        <v>40</v>
      </c>
      <c r="I26" s="51"/>
      <c r="J26" s="74">
        <v>30</v>
      </c>
      <c r="K26" s="3"/>
      <c r="L26" s="74">
        <v>30</v>
      </c>
      <c r="M26" s="51"/>
      <c r="N26" s="17"/>
      <c r="O26" s="51"/>
      <c r="P26" s="74">
        <v>20</v>
      </c>
      <c r="Q26" s="3"/>
      <c r="R26" s="76">
        <f t="shared" si="0"/>
        <v>0</v>
      </c>
    </row>
    <row r="27" spans="1:19" ht="17.399999999999999" x14ac:dyDescent="0.35">
      <c r="A27" s="2" t="s">
        <v>21</v>
      </c>
      <c r="B27" s="15"/>
      <c r="C27" s="15"/>
      <c r="D27" s="74">
        <v>50</v>
      </c>
      <c r="E27" s="3"/>
      <c r="F27" s="74">
        <v>25</v>
      </c>
      <c r="G27" s="3"/>
      <c r="H27" s="74">
        <v>40</v>
      </c>
      <c r="I27" s="51"/>
      <c r="J27" s="74">
        <v>30</v>
      </c>
      <c r="K27" s="3"/>
      <c r="L27" s="74">
        <v>30</v>
      </c>
      <c r="M27" s="51"/>
      <c r="N27" s="17"/>
      <c r="O27" s="51"/>
      <c r="P27" s="74">
        <v>20</v>
      </c>
      <c r="Q27" s="3"/>
      <c r="R27" s="76">
        <f t="shared" si="0"/>
        <v>0</v>
      </c>
    </row>
    <row r="28" spans="1:19" ht="18" thickBot="1" x14ac:dyDescent="0.4">
      <c r="A28" s="22" t="s">
        <v>22</v>
      </c>
      <c r="B28" s="79"/>
      <c r="C28" s="79"/>
      <c r="D28" s="75">
        <v>50</v>
      </c>
      <c r="E28" s="25"/>
      <c r="F28" s="75">
        <v>25</v>
      </c>
      <c r="G28" s="25"/>
      <c r="H28" s="75">
        <v>40</v>
      </c>
      <c r="I28" s="25"/>
      <c r="J28" s="75">
        <v>30</v>
      </c>
      <c r="K28" s="25"/>
      <c r="L28" s="75">
        <v>30</v>
      </c>
      <c r="M28" s="25"/>
      <c r="N28" s="24"/>
      <c r="O28" s="25"/>
      <c r="P28" s="75">
        <v>20</v>
      </c>
      <c r="Q28" s="25"/>
      <c r="R28" s="77">
        <f t="shared" si="0"/>
        <v>0</v>
      </c>
    </row>
    <row r="29" spans="1:19" ht="18" thickTop="1" x14ac:dyDescent="0.35">
      <c r="R29" s="76">
        <f>SUM(R23:R28)</f>
        <v>0</v>
      </c>
    </row>
    <row r="30" spans="1:19" ht="17.399999999999999" x14ac:dyDescent="0.35">
      <c r="D30" s="169"/>
      <c r="R30" s="170"/>
    </row>
    <row r="31" spans="1:19" ht="43.8" x14ac:dyDescent="0.35">
      <c r="B31" s="1" t="s">
        <v>307</v>
      </c>
      <c r="C31" s="1" t="s">
        <v>81</v>
      </c>
      <c r="D31" s="59" t="s">
        <v>56</v>
      </c>
      <c r="E31" s="169" t="s">
        <v>14</v>
      </c>
      <c r="F31" s="59" t="s">
        <v>51</v>
      </c>
      <c r="G31" s="169" t="s">
        <v>14</v>
      </c>
      <c r="H31" s="59" t="s">
        <v>72</v>
      </c>
      <c r="I31" s="59" t="s">
        <v>14</v>
      </c>
      <c r="J31" s="59" t="s">
        <v>71</v>
      </c>
      <c r="K31" s="59" t="s">
        <v>14</v>
      </c>
      <c r="L31" s="59" t="s">
        <v>53</v>
      </c>
      <c r="M31" s="59" t="s">
        <v>14</v>
      </c>
      <c r="N31" s="1" t="s">
        <v>305</v>
      </c>
      <c r="O31" s="59" t="s">
        <v>14</v>
      </c>
      <c r="P31" s="1" t="s">
        <v>52</v>
      </c>
      <c r="Q31" s="1" t="s">
        <v>14</v>
      </c>
      <c r="R31" s="21" t="s">
        <v>23</v>
      </c>
    </row>
    <row r="32" spans="1:19" ht="17.399999999999999" x14ac:dyDescent="0.35">
      <c r="A32" t="s">
        <v>17</v>
      </c>
      <c r="B32" s="15"/>
      <c r="C32" s="15"/>
      <c r="D32" s="74">
        <v>50</v>
      </c>
      <c r="E32" s="169"/>
      <c r="F32" s="74">
        <v>25</v>
      </c>
      <c r="G32" s="169"/>
      <c r="H32" s="74">
        <v>40</v>
      </c>
      <c r="I32" s="169"/>
      <c r="J32" s="74">
        <v>30</v>
      </c>
      <c r="K32" s="169"/>
      <c r="L32" s="74">
        <v>30</v>
      </c>
      <c r="M32" s="169"/>
      <c r="N32" s="17"/>
      <c r="O32" s="169"/>
      <c r="P32" s="74">
        <v>20</v>
      </c>
      <c r="Q32" s="169"/>
      <c r="R32" s="76">
        <f>(D32*E32)+(F32*G32)+(H32*I32)+(J32*K32)+(P32*Q32)+(L32*M32)+(N32*O32)</f>
        <v>0</v>
      </c>
    </row>
    <row r="33" spans="1:18" ht="17.399999999999999" x14ac:dyDescent="0.35">
      <c r="A33" s="2" t="s">
        <v>18</v>
      </c>
      <c r="B33" s="15"/>
      <c r="C33" s="15"/>
      <c r="D33" s="74">
        <v>50</v>
      </c>
      <c r="E33" s="169"/>
      <c r="F33" s="74">
        <v>25</v>
      </c>
      <c r="G33" s="169"/>
      <c r="H33" s="74">
        <v>40</v>
      </c>
      <c r="I33" s="169"/>
      <c r="J33" s="74">
        <v>30</v>
      </c>
      <c r="K33" s="169"/>
      <c r="L33" s="74">
        <v>30</v>
      </c>
      <c r="M33" s="169"/>
      <c r="N33" s="17"/>
      <c r="O33" s="169"/>
      <c r="P33" s="74">
        <v>20</v>
      </c>
      <c r="Q33" s="169"/>
      <c r="R33" s="76">
        <f t="shared" ref="R33:R37" si="1">(D33*E33)+(F33*G33)+(H33*I33)+(J33*K33)+(P33*Q33)+(L33*M33)+(N33*O33)</f>
        <v>0</v>
      </c>
    </row>
    <row r="34" spans="1:18" ht="17.399999999999999" x14ac:dyDescent="0.35">
      <c r="A34" s="2" t="s">
        <v>19</v>
      </c>
      <c r="B34" s="15"/>
      <c r="C34" s="15"/>
      <c r="D34" s="74">
        <v>50</v>
      </c>
      <c r="E34" s="169"/>
      <c r="F34" s="74">
        <v>25</v>
      </c>
      <c r="G34" s="169"/>
      <c r="H34" s="74">
        <v>40</v>
      </c>
      <c r="I34" s="169"/>
      <c r="J34" s="74">
        <v>30</v>
      </c>
      <c r="K34" s="169"/>
      <c r="L34" s="74">
        <v>30</v>
      </c>
      <c r="M34" s="169"/>
      <c r="N34" s="17"/>
      <c r="O34" s="169"/>
      <c r="P34" s="74">
        <v>20</v>
      </c>
      <c r="Q34" s="169"/>
      <c r="R34" s="76">
        <f t="shared" si="1"/>
        <v>0</v>
      </c>
    </row>
    <row r="35" spans="1:18" ht="17.399999999999999" x14ac:dyDescent="0.35">
      <c r="A35" s="2" t="s">
        <v>20</v>
      </c>
      <c r="B35" s="15"/>
      <c r="C35" s="15"/>
      <c r="D35" s="74">
        <v>50</v>
      </c>
      <c r="E35" s="169"/>
      <c r="F35" s="74">
        <v>25</v>
      </c>
      <c r="G35" s="169"/>
      <c r="H35" s="74">
        <v>40</v>
      </c>
      <c r="I35" s="169"/>
      <c r="J35" s="74">
        <v>30</v>
      </c>
      <c r="K35" s="169"/>
      <c r="L35" s="74">
        <v>30</v>
      </c>
      <c r="M35" s="169"/>
      <c r="N35" s="17"/>
      <c r="O35" s="169"/>
      <c r="P35" s="74">
        <v>20</v>
      </c>
      <c r="Q35" s="169"/>
      <c r="R35" s="76">
        <f t="shared" si="1"/>
        <v>0</v>
      </c>
    </row>
    <row r="36" spans="1:18" ht="17.399999999999999" x14ac:dyDescent="0.35">
      <c r="A36" s="2" t="s">
        <v>21</v>
      </c>
      <c r="B36" s="15"/>
      <c r="C36" s="15"/>
      <c r="D36" s="74">
        <v>50</v>
      </c>
      <c r="E36" s="169"/>
      <c r="F36" s="74">
        <v>25</v>
      </c>
      <c r="G36" s="169"/>
      <c r="H36" s="74">
        <v>40</v>
      </c>
      <c r="I36" s="169"/>
      <c r="J36" s="74">
        <v>30</v>
      </c>
      <c r="K36" s="169"/>
      <c r="L36" s="74">
        <v>30</v>
      </c>
      <c r="M36" s="169"/>
      <c r="N36" s="17"/>
      <c r="O36" s="169"/>
      <c r="P36" s="74">
        <v>20</v>
      </c>
      <c r="Q36" s="169"/>
      <c r="R36" s="76">
        <f t="shared" si="1"/>
        <v>0</v>
      </c>
    </row>
    <row r="37" spans="1:18" ht="18" thickBot="1" x14ac:dyDescent="0.4">
      <c r="A37" s="22" t="s">
        <v>22</v>
      </c>
      <c r="B37" s="79"/>
      <c r="C37" s="79"/>
      <c r="D37" s="75">
        <v>50</v>
      </c>
      <c r="E37" s="25"/>
      <c r="F37" s="75">
        <v>25</v>
      </c>
      <c r="G37" s="25"/>
      <c r="H37" s="75">
        <v>40</v>
      </c>
      <c r="I37" s="25"/>
      <c r="J37" s="75">
        <v>30</v>
      </c>
      <c r="K37" s="25"/>
      <c r="L37" s="75">
        <v>30</v>
      </c>
      <c r="M37" s="25"/>
      <c r="N37" s="24"/>
      <c r="O37" s="25"/>
      <c r="P37" s="75">
        <v>20</v>
      </c>
      <c r="Q37" s="25"/>
      <c r="R37" s="77">
        <f t="shared" si="1"/>
        <v>0</v>
      </c>
    </row>
    <row r="38" spans="1:18" ht="18" thickTop="1" x14ac:dyDescent="0.35">
      <c r="D38" s="169"/>
      <c r="R38" s="76">
        <f>SUM(R32:R37)</f>
        <v>0</v>
      </c>
    </row>
    <row r="39" spans="1:18" ht="58.2" x14ac:dyDescent="0.35">
      <c r="B39" t="s">
        <v>57</v>
      </c>
      <c r="C39" s="1" t="s">
        <v>81</v>
      </c>
      <c r="D39" s="59" t="s">
        <v>194</v>
      </c>
      <c r="E39" s="154" t="s">
        <v>14</v>
      </c>
      <c r="F39" s="59" t="s">
        <v>196</v>
      </c>
      <c r="G39" s="154" t="s">
        <v>14</v>
      </c>
      <c r="H39" s="59" t="s">
        <v>195</v>
      </c>
      <c r="I39" s="40" t="s">
        <v>14</v>
      </c>
      <c r="J39" s="35" t="s">
        <v>51</v>
      </c>
      <c r="K39" s="154" t="s">
        <v>14</v>
      </c>
      <c r="L39" s="167" t="s">
        <v>303</v>
      </c>
      <c r="M39" s="154" t="s">
        <v>14</v>
      </c>
      <c r="N39" s="20" t="s">
        <v>23</v>
      </c>
    </row>
    <row r="40" spans="1:18" ht="17.399999999999999" x14ac:dyDescent="0.35">
      <c r="A40" t="s">
        <v>17</v>
      </c>
      <c r="B40" s="15"/>
      <c r="C40" s="15" t="s">
        <v>44</v>
      </c>
      <c r="D40" s="82">
        <v>50</v>
      </c>
      <c r="E40" s="110"/>
      <c r="F40" s="82">
        <v>40</v>
      </c>
      <c r="G40" s="89"/>
      <c r="H40" s="82">
        <v>30</v>
      </c>
      <c r="I40" s="89"/>
      <c r="J40" s="82">
        <v>15</v>
      </c>
      <c r="K40" s="89"/>
      <c r="L40" s="82">
        <v>30</v>
      </c>
      <c r="M40" s="89"/>
      <c r="N40" s="84">
        <f t="shared" ref="N40:N45" si="2">(D40*E40)+(F40*G40)+(H40*I40)+(J40*K40)</f>
        <v>0</v>
      </c>
    </row>
    <row r="41" spans="1:18" ht="17.399999999999999" x14ac:dyDescent="0.35">
      <c r="A41" t="s">
        <v>18</v>
      </c>
      <c r="B41" s="15"/>
      <c r="C41" s="15"/>
      <c r="D41" s="82">
        <v>50</v>
      </c>
      <c r="E41" s="110"/>
      <c r="F41" s="82">
        <v>40</v>
      </c>
      <c r="G41" s="110"/>
      <c r="H41" s="82">
        <v>30</v>
      </c>
      <c r="J41" s="82">
        <v>15</v>
      </c>
      <c r="L41" s="82">
        <v>30</v>
      </c>
      <c r="N41" s="84">
        <f t="shared" si="2"/>
        <v>0</v>
      </c>
    </row>
    <row r="42" spans="1:18" ht="17.399999999999999" x14ac:dyDescent="0.35">
      <c r="A42" t="s">
        <v>19</v>
      </c>
      <c r="B42" s="15"/>
      <c r="C42" s="15"/>
      <c r="D42" s="82">
        <v>50</v>
      </c>
      <c r="E42" s="110"/>
      <c r="F42" s="82">
        <v>40</v>
      </c>
      <c r="G42" s="110"/>
      <c r="H42" s="82">
        <v>30</v>
      </c>
      <c r="J42" s="82">
        <v>15</v>
      </c>
      <c r="L42" s="82">
        <v>30</v>
      </c>
      <c r="N42" s="84">
        <f t="shared" si="2"/>
        <v>0</v>
      </c>
    </row>
    <row r="43" spans="1:18" ht="17.399999999999999" x14ac:dyDescent="0.35">
      <c r="A43" t="s">
        <v>20</v>
      </c>
      <c r="B43" s="15"/>
      <c r="C43" s="15"/>
      <c r="D43" s="82">
        <v>50</v>
      </c>
      <c r="E43" s="110"/>
      <c r="F43" s="82">
        <v>40</v>
      </c>
      <c r="G43" s="110"/>
      <c r="H43" s="82">
        <v>30</v>
      </c>
      <c r="J43" s="82">
        <v>15</v>
      </c>
      <c r="L43" s="82">
        <v>30</v>
      </c>
      <c r="N43" s="84">
        <f t="shared" si="2"/>
        <v>0</v>
      </c>
    </row>
    <row r="44" spans="1:18" ht="17.399999999999999" x14ac:dyDescent="0.35">
      <c r="A44" t="s">
        <v>21</v>
      </c>
      <c r="B44" s="15"/>
      <c r="C44" s="15"/>
      <c r="D44" s="82">
        <v>50</v>
      </c>
      <c r="E44" s="110"/>
      <c r="F44" s="82">
        <v>40</v>
      </c>
      <c r="G44" s="110"/>
      <c r="H44" s="82">
        <v>30</v>
      </c>
      <c r="J44" s="82">
        <v>15</v>
      </c>
      <c r="L44" s="82">
        <v>30</v>
      </c>
      <c r="N44" s="84">
        <f t="shared" si="2"/>
        <v>0</v>
      </c>
    </row>
    <row r="45" spans="1:18" ht="18" thickBot="1" x14ac:dyDescent="0.4">
      <c r="A45" s="23" t="s">
        <v>22</v>
      </c>
      <c r="B45" s="79"/>
      <c r="C45" s="79"/>
      <c r="D45" s="83">
        <v>50</v>
      </c>
      <c r="E45" s="25"/>
      <c r="F45" s="83">
        <v>40</v>
      </c>
      <c r="G45" s="25"/>
      <c r="H45" s="83">
        <v>30</v>
      </c>
      <c r="I45" s="23"/>
      <c r="J45" s="83">
        <v>15</v>
      </c>
      <c r="K45" s="23"/>
      <c r="L45" s="83">
        <v>30</v>
      </c>
      <c r="M45" s="23"/>
      <c r="N45" s="85">
        <f t="shared" si="2"/>
        <v>0</v>
      </c>
    </row>
    <row r="46" spans="1:18" ht="18" thickTop="1" x14ac:dyDescent="0.35">
      <c r="D46" s="110"/>
      <c r="H46" s="16"/>
      <c r="J46" s="16"/>
      <c r="N46" s="84">
        <f>SUM(N40:N45)</f>
        <v>0</v>
      </c>
    </row>
    <row r="48" spans="1:18" x14ac:dyDescent="0.3">
      <c r="B48" s="15" t="s">
        <v>24</v>
      </c>
      <c r="C48" s="41" t="s">
        <v>15</v>
      </c>
    </row>
    <row r="49" spans="1:10" ht="29.4" x14ac:dyDescent="0.35">
      <c r="B49" t="s">
        <v>48</v>
      </c>
      <c r="C49" t="s">
        <v>13</v>
      </c>
      <c r="D49" s="59" t="s">
        <v>55</v>
      </c>
      <c r="E49" s="66" t="s">
        <v>14</v>
      </c>
      <c r="F49" s="20" t="s">
        <v>23</v>
      </c>
    </row>
    <row r="50" spans="1:10" ht="17.399999999999999" x14ac:dyDescent="0.35">
      <c r="A50" t="s">
        <v>17</v>
      </c>
      <c r="B50" s="15"/>
      <c r="C50" s="15" t="s">
        <v>44</v>
      </c>
      <c r="D50" s="74">
        <v>30</v>
      </c>
      <c r="E50" s="3"/>
      <c r="F50" s="76">
        <f>(D50*E50)</f>
        <v>0</v>
      </c>
    </row>
    <row r="51" spans="1:10" ht="17.399999999999999" x14ac:dyDescent="0.35">
      <c r="A51" t="s">
        <v>18</v>
      </c>
      <c r="B51" s="15"/>
      <c r="C51" s="15"/>
      <c r="D51" s="74">
        <v>30</v>
      </c>
      <c r="E51" s="3"/>
      <c r="F51" s="76">
        <f>(D51*E51)</f>
        <v>0</v>
      </c>
    </row>
    <row r="52" spans="1:10" ht="18" thickBot="1" x14ac:dyDescent="0.4">
      <c r="A52" s="23" t="s">
        <v>19</v>
      </c>
      <c r="B52" s="79"/>
      <c r="C52" s="79"/>
      <c r="D52" s="75">
        <v>30</v>
      </c>
      <c r="E52" s="25"/>
      <c r="F52" s="77">
        <f t="shared" ref="F52" si="3">(D52*E52)</f>
        <v>0</v>
      </c>
    </row>
    <row r="53" spans="1:10" ht="18" thickTop="1" x14ac:dyDescent="0.35">
      <c r="E53" s="3"/>
      <c r="F53" s="76">
        <f>SUM(F50:F52)</f>
        <v>0</v>
      </c>
    </row>
    <row r="54" spans="1:10" ht="17.399999999999999" x14ac:dyDescent="0.35">
      <c r="E54" s="4"/>
      <c r="F54" s="18"/>
    </row>
    <row r="55" spans="1:10" ht="21" x14ac:dyDescent="0.4">
      <c r="B55" s="14" t="s">
        <v>26</v>
      </c>
    </row>
    <row r="56" spans="1:10" ht="21.6" thickBot="1" x14ac:dyDescent="0.45">
      <c r="B56" s="14"/>
    </row>
    <row r="57" spans="1:10" x14ac:dyDescent="0.3">
      <c r="B57" s="5"/>
      <c r="C57" s="29" t="s">
        <v>33</v>
      </c>
      <c r="D57" s="29" t="s">
        <v>34</v>
      </c>
      <c r="E57" s="29" t="s">
        <v>33</v>
      </c>
      <c r="F57" s="29" t="s">
        <v>34</v>
      </c>
      <c r="G57" s="29" t="s">
        <v>33</v>
      </c>
      <c r="H57" s="30" t="s">
        <v>34</v>
      </c>
    </row>
    <row r="58" spans="1:10" x14ac:dyDescent="0.3">
      <c r="B58" s="8" t="s">
        <v>31</v>
      </c>
      <c r="C58" s="31"/>
      <c r="D58" s="37"/>
      <c r="E58" s="146"/>
      <c r="F58" s="37"/>
      <c r="G58" s="146"/>
      <c r="H58" s="32"/>
    </row>
    <row r="59" spans="1:10" ht="15" thickBot="1" x14ac:dyDescent="0.35">
      <c r="B59" s="11" t="s">
        <v>32</v>
      </c>
      <c r="C59" s="33"/>
      <c r="D59" s="38"/>
      <c r="E59" s="151"/>
      <c r="F59" s="38"/>
      <c r="G59" s="151"/>
      <c r="H59" s="34"/>
    </row>
    <row r="61" spans="1:10" x14ac:dyDescent="0.3">
      <c r="C61" s="3" t="s">
        <v>25</v>
      </c>
      <c r="D61" s="47" t="s">
        <v>37</v>
      </c>
      <c r="E61" s="181" t="s">
        <v>23</v>
      </c>
      <c r="F61" s="181"/>
    </row>
    <row r="62" spans="1:10" ht="55.8" customHeight="1" x14ac:dyDescent="0.3">
      <c r="B62" t="s">
        <v>339</v>
      </c>
      <c r="C62" s="74">
        <v>10.75</v>
      </c>
      <c r="E62" s="180">
        <f>C62*D62</f>
        <v>0</v>
      </c>
      <c r="F62" s="180"/>
      <c r="H62" s="179" t="s">
        <v>340</v>
      </c>
      <c r="I62" s="179"/>
      <c r="J62" s="179"/>
    </row>
    <row r="63" spans="1:10" x14ac:dyDescent="0.3">
      <c r="B63" t="s">
        <v>35</v>
      </c>
      <c r="C63" s="74">
        <v>20</v>
      </c>
      <c r="E63" s="180">
        <f>C63*D63</f>
        <v>0</v>
      </c>
      <c r="F63" s="180"/>
      <c r="H63" s="108" t="s">
        <v>342</v>
      </c>
    </row>
    <row r="64" spans="1:10" x14ac:dyDescent="0.3">
      <c r="B64" t="s">
        <v>35</v>
      </c>
      <c r="C64" s="74">
        <v>10</v>
      </c>
      <c r="D64" s="175"/>
      <c r="E64" s="180">
        <f>C64*D64</f>
        <v>0</v>
      </c>
      <c r="F64" s="180"/>
      <c r="G64" s="178"/>
      <c r="H64" s="108" t="s">
        <v>343</v>
      </c>
    </row>
    <row r="65" spans="2:8" x14ac:dyDescent="0.3">
      <c r="B65" t="s">
        <v>36</v>
      </c>
      <c r="C65" s="74">
        <v>43</v>
      </c>
      <c r="D65" s="175"/>
      <c r="E65" s="180">
        <f>C65*D65</f>
        <v>0</v>
      </c>
      <c r="F65" s="180"/>
      <c r="H65" s="108" t="s">
        <v>344</v>
      </c>
    </row>
    <row r="66" spans="2:8" ht="15" thickBot="1" x14ac:dyDescent="0.35">
      <c r="B66" s="23" t="s">
        <v>36</v>
      </c>
      <c r="C66" s="75">
        <v>21.5</v>
      </c>
      <c r="D66" s="25"/>
      <c r="E66" s="182">
        <f>C66*D66</f>
        <v>0</v>
      </c>
      <c r="F66" s="182"/>
      <c r="H66" s="108" t="s">
        <v>345</v>
      </c>
    </row>
    <row r="67" spans="2:8" ht="15" thickTop="1" x14ac:dyDescent="0.3">
      <c r="E67" s="180">
        <f>SUM(E62:E66)</f>
        <v>0</v>
      </c>
      <c r="F67" s="180"/>
    </row>
    <row r="69" spans="2:8" x14ac:dyDescent="0.3">
      <c r="C69" s="3" t="s">
        <v>25</v>
      </c>
      <c r="E69" s="181" t="s">
        <v>23</v>
      </c>
      <c r="F69" s="181"/>
    </row>
    <row r="70" spans="2:8" x14ac:dyDescent="0.3">
      <c r="B70" t="s">
        <v>28</v>
      </c>
      <c r="C70" s="113"/>
      <c r="E70" s="180">
        <f>C70</f>
        <v>0</v>
      </c>
      <c r="F70" s="180"/>
      <c r="H70" s="49"/>
    </row>
    <row r="71" spans="2:8" x14ac:dyDescent="0.3">
      <c r="B71" t="s">
        <v>30</v>
      </c>
      <c r="C71" s="113"/>
      <c r="E71" s="180">
        <f>C71</f>
        <v>0</v>
      </c>
      <c r="F71" s="180"/>
      <c r="H71" s="49"/>
    </row>
    <row r="72" spans="2:8" ht="15" thickBot="1" x14ac:dyDescent="0.35">
      <c r="B72" s="23" t="s">
        <v>69</v>
      </c>
      <c r="C72" s="114"/>
      <c r="D72" s="25"/>
      <c r="E72" s="182">
        <f>C72</f>
        <v>0</v>
      </c>
      <c r="F72" s="182"/>
    </row>
    <row r="73" spans="2:8" ht="15" thickTop="1" x14ac:dyDescent="0.3">
      <c r="E73" s="180">
        <f>SUM(E70:E72)</f>
        <v>0</v>
      </c>
      <c r="F73" s="180"/>
    </row>
    <row r="75" spans="2:8" x14ac:dyDescent="0.3">
      <c r="C75" s="3" t="s">
        <v>38</v>
      </c>
      <c r="D75" s="47" t="s">
        <v>39</v>
      </c>
      <c r="E75" s="181" t="s">
        <v>23</v>
      </c>
      <c r="F75" s="181"/>
    </row>
    <row r="76" spans="2:8" x14ac:dyDescent="0.3">
      <c r="B76" t="s">
        <v>29</v>
      </c>
      <c r="C76" s="74">
        <v>0.43</v>
      </c>
      <c r="E76" s="180">
        <f>C76*D76</f>
        <v>0</v>
      </c>
      <c r="F76" s="180"/>
      <c r="H76" s="49"/>
    </row>
    <row r="77" spans="2:8" x14ac:dyDescent="0.3">
      <c r="B77" t="s">
        <v>147</v>
      </c>
      <c r="C77" s="72">
        <v>0.03</v>
      </c>
      <c r="E77" s="180">
        <f>C77*D77</f>
        <v>0</v>
      </c>
      <c r="F77" s="180"/>
      <c r="G77" s="111" t="s">
        <v>146</v>
      </c>
      <c r="H77" s="112"/>
    </row>
    <row r="78" spans="2:8" x14ac:dyDescent="0.3">
      <c r="B78" t="s">
        <v>147</v>
      </c>
      <c r="C78" s="72">
        <v>0.03</v>
      </c>
      <c r="E78" s="180">
        <f t="shared" ref="E78:E79" si="4">C78*D78</f>
        <v>0</v>
      </c>
      <c r="F78" s="180"/>
      <c r="G78" s="111" t="s">
        <v>146</v>
      </c>
      <c r="H78" s="112"/>
    </row>
    <row r="79" spans="2:8" ht="15" thickBot="1" x14ac:dyDescent="0.35">
      <c r="B79" s="23" t="s">
        <v>147</v>
      </c>
      <c r="C79" s="73">
        <v>0.03</v>
      </c>
      <c r="D79" s="25"/>
      <c r="E79" s="182">
        <f t="shared" si="4"/>
        <v>0</v>
      </c>
      <c r="F79" s="182"/>
      <c r="G79" s="111" t="s">
        <v>146</v>
      </c>
      <c r="H79" s="112"/>
    </row>
    <row r="80" spans="2:8" ht="15" thickTop="1" x14ac:dyDescent="0.3">
      <c r="B80" t="s">
        <v>70</v>
      </c>
      <c r="C80" s="43"/>
      <c r="D80" s="45"/>
      <c r="E80" s="183">
        <f>SUM(E76:E79)</f>
        <v>0</v>
      </c>
      <c r="F80" s="183"/>
      <c r="H80" s="50"/>
    </row>
    <row r="81" spans="2:10" x14ac:dyDescent="0.3">
      <c r="B81" t="s">
        <v>50</v>
      </c>
      <c r="C81" s="184"/>
      <c r="D81" s="185"/>
      <c r="E81" s="185"/>
      <c r="F81" s="185"/>
      <c r="G81" s="185"/>
      <c r="H81" s="185"/>
      <c r="I81" s="185"/>
      <c r="J81" s="186"/>
    </row>
    <row r="83" spans="2:10" ht="17.399999999999999" x14ac:dyDescent="0.35">
      <c r="B83" s="19" t="s">
        <v>341</v>
      </c>
      <c r="D83" s="76">
        <f>F53+N46+R29+R38</f>
        <v>0</v>
      </c>
    </row>
    <row r="84" spans="2:10" ht="17.399999999999999" x14ac:dyDescent="0.35">
      <c r="B84" s="19" t="s">
        <v>40</v>
      </c>
      <c r="D84" s="76">
        <f>E67+E73+E80</f>
        <v>0</v>
      </c>
    </row>
    <row r="86" spans="2:10" ht="17.399999999999999" x14ac:dyDescent="0.35">
      <c r="B86" s="19" t="s">
        <v>16</v>
      </c>
      <c r="D86" s="60"/>
    </row>
    <row r="87" spans="2:10" ht="17.399999999999999" x14ac:dyDescent="0.35">
      <c r="B87" s="19" t="s">
        <v>308</v>
      </c>
      <c r="D87" s="76">
        <f>(D83*D86)*-1</f>
        <v>0</v>
      </c>
    </row>
    <row r="88" spans="2:10" ht="18" thickBot="1" x14ac:dyDescent="0.4">
      <c r="B88" s="23"/>
      <c r="C88" s="23"/>
      <c r="D88" s="61"/>
    </row>
    <row r="89" spans="2:10" ht="18" thickTop="1" x14ac:dyDescent="0.35">
      <c r="B89" s="19" t="s">
        <v>41</v>
      </c>
      <c r="D89" s="76">
        <f>(D83+D87)+D84</f>
        <v>0</v>
      </c>
    </row>
    <row r="91" spans="2:10" ht="17.399999999999999" x14ac:dyDescent="0.35">
      <c r="B91" s="19" t="s">
        <v>78</v>
      </c>
    </row>
    <row r="92" spans="2:10" ht="17.399999999999999" x14ac:dyDescent="0.35">
      <c r="B92" s="78" t="s">
        <v>79</v>
      </c>
    </row>
    <row r="93" spans="2:10" ht="17.399999999999999" x14ac:dyDescent="0.35">
      <c r="B93" s="78" t="s">
        <v>80</v>
      </c>
    </row>
  </sheetData>
  <mergeCells count="30">
    <mergeCell ref="O9:Q9"/>
    <mergeCell ref="L9:M9"/>
    <mergeCell ref="H11:J11"/>
    <mergeCell ref="C11:E11"/>
    <mergeCell ref="C12:E12"/>
    <mergeCell ref="C8:E8"/>
    <mergeCell ref="H10:J10"/>
    <mergeCell ref="C9:E9"/>
    <mergeCell ref="C10:E10"/>
    <mergeCell ref="H9:I9"/>
    <mergeCell ref="E77:F77"/>
    <mergeCell ref="E78:F78"/>
    <mergeCell ref="E79:F79"/>
    <mergeCell ref="E80:F80"/>
    <mergeCell ref="C81:J81"/>
    <mergeCell ref="H62:J62"/>
    <mergeCell ref="E76:F76"/>
    <mergeCell ref="E61:F61"/>
    <mergeCell ref="E62:F62"/>
    <mergeCell ref="E63:F63"/>
    <mergeCell ref="E66:F66"/>
    <mergeCell ref="E67:F67"/>
    <mergeCell ref="E69:F69"/>
    <mergeCell ref="E70:F70"/>
    <mergeCell ref="E72:F72"/>
    <mergeCell ref="E73:F73"/>
    <mergeCell ref="E75:F75"/>
    <mergeCell ref="E71:F71"/>
    <mergeCell ref="E65:F65"/>
    <mergeCell ref="E64:F64"/>
  </mergeCells>
  <pageMargins left="0.7" right="0.7" top="0.75" bottom="0.75" header="0.3" footer="0.3"/>
  <pageSetup paperSize="9" scale="58" orientation="landscape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25CF1-EB57-49A2-AEA5-C931F20A32AA}">
  <dimension ref="A1:X148"/>
  <sheetViews>
    <sheetView zoomScaleNormal="100" workbookViewId="0">
      <selection activeCell="D3" sqref="D3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62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7773437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4" x14ac:dyDescent="0.3">
      <c r="A1" s="97" t="s">
        <v>334</v>
      </c>
      <c r="D1" s="141"/>
    </row>
    <row r="2" spans="1:4" x14ac:dyDescent="0.3">
      <c r="D2" s="141"/>
    </row>
    <row r="3" spans="1:4" x14ac:dyDescent="0.3">
      <c r="C3" s="96"/>
      <c r="D3" s="172">
        <v>44172</v>
      </c>
    </row>
    <row r="4" spans="1:4" x14ac:dyDescent="0.3">
      <c r="A4" s="99" t="s">
        <v>45</v>
      </c>
      <c r="B4" s="98"/>
      <c r="D4" s="173" t="s">
        <v>329</v>
      </c>
    </row>
    <row r="5" spans="1:4" x14ac:dyDescent="0.3">
      <c r="A5" s="98" t="s">
        <v>96</v>
      </c>
      <c r="B5" s="98"/>
      <c r="D5" s="141"/>
    </row>
    <row r="6" spans="1:4" x14ac:dyDescent="0.3">
      <c r="A6" s="98"/>
      <c r="B6" s="98" t="s">
        <v>314</v>
      </c>
      <c r="D6" s="169"/>
    </row>
    <row r="7" spans="1:4" x14ac:dyDescent="0.3">
      <c r="A7" s="98"/>
      <c r="B7" s="98" t="s">
        <v>99</v>
      </c>
      <c r="D7" s="141"/>
    </row>
    <row r="8" spans="1:4" x14ac:dyDescent="0.3">
      <c r="B8" s="98" t="s">
        <v>141</v>
      </c>
      <c r="D8" s="141"/>
    </row>
    <row r="9" spans="1:4" x14ac:dyDescent="0.3">
      <c r="B9" s="98" t="s">
        <v>142</v>
      </c>
      <c r="D9" s="141"/>
    </row>
    <row r="10" spans="1:4" x14ac:dyDescent="0.3">
      <c r="A10" s="98" t="s">
        <v>97</v>
      </c>
      <c r="B10" s="98"/>
      <c r="D10" s="141"/>
    </row>
    <row r="11" spans="1:4" x14ac:dyDescent="0.3">
      <c r="A11" s="98"/>
      <c r="B11" s="98" t="s">
        <v>100</v>
      </c>
      <c r="D11" s="141"/>
    </row>
    <row r="12" spans="1:4" x14ac:dyDescent="0.3">
      <c r="A12" s="98" t="s">
        <v>98</v>
      </c>
      <c r="B12" s="98"/>
      <c r="D12" s="141"/>
    </row>
    <row r="13" spans="1:4" x14ac:dyDescent="0.3">
      <c r="A13" s="98"/>
      <c r="B13" s="98" t="s">
        <v>100</v>
      </c>
      <c r="D13" s="141"/>
    </row>
    <row r="14" spans="1:4" x14ac:dyDescent="0.3">
      <c r="B14" t="s">
        <v>143</v>
      </c>
      <c r="D14" s="141"/>
    </row>
    <row r="15" spans="1:4" x14ac:dyDescent="0.3">
      <c r="B15" t="s">
        <v>144</v>
      </c>
      <c r="D15" s="141"/>
    </row>
    <row r="16" spans="1:4" x14ac:dyDescent="0.3">
      <c r="A16" t="s">
        <v>115</v>
      </c>
      <c r="D16" s="141"/>
    </row>
    <row r="17" spans="1:10" x14ac:dyDescent="0.3">
      <c r="B17" s="98" t="s">
        <v>116</v>
      </c>
      <c r="D17" s="141"/>
    </row>
    <row r="18" spans="1:10" x14ac:dyDescent="0.3">
      <c r="B18" t="s">
        <v>145</v>
      </c>
      <c r="D18" s="141"/>
    </row>
    <row r="19" spans="1:10" x14ac:dyDescent="0.3">
      <c r="B19" t="s">
        <v>144</v>
      </c>
      <c r="D19" s="141"/>
    </row>
    <row r="20" spans="1:10" x14ac:dyDescent="0.3">
      <c r="A20" t="s">
        <v>121</v>
      </c>
      <c r="D20" s="141"/>
    </row>
    <row r="21" spans="1:10" x14ac:dyDescent="0.3">
      <c r="B21" t="s">
        <v>122</v>
      </c>
      <c r="D21" s="141"/>
    </row>
    <row r="22" spans="1:10" x14ac:dyDescent="0.3">
      <c r="B22" t="s">
        <v>123</v>
      </c>
      <c r="D22" s="141"/>
    </row>
    <row r="23" spans="1:10" x14ac:dyDescent="0.3">
      <c r="D23" s="141"/>
      <c r="H23" s="41"/>
      <c r="I23" s="41"/>
      <c r="J23" s="41"/>
    </row>
    <row r="24" spans="1:10" x14ac:dyDescent="0.3">
      <c r="A24" t="s">
        <v>101</v>
      </c>
      <c r="D24" s="100" t="s">
        <v>107</v>
      </c>
      <c r="G24" s="41"/>
      <c r="H24" s="41"/>
      <c r="I24" s="41"/>
      <c r="J24" s="41"/>
    </row>
    <row r="25" spans="1:10" x14ac:dyDescent="0.3">
      <c r="B25" s="41" t="s">
        <v>104</v>
      </c>
      <c r="D25" s="100"/>
      <c r="F25" s="41"/>
      <c r="G25" s="41"/>
      <c r="H25" s="41"/>
      <c r="I25" s="41"/>
      <c r="J25" s="41"/>
    </row>
    <row r="26" spans="1:10" x14ac:dyDescent="0.3">
      <c r="A26" t="s">
        <v>102</v>
      </c>
      <c r="D26" s="100" t="s">
        <v>134</v>
      </c>
      <c r="G26" s="41"/>
      <c r="H26" s="41"/>
      <c r="I26" s="41"/>
      <c r="J26" s="41"/>
    </row>
    <row r="27" spans="1:10" x14ac:dyDescent="0.3">
      <c r="B27" s="41" t="s">
        <v>103</v>
      </c>
      <c r="D27" s="100"/>
      <c r="F27" s="41"/>
      <c r="G27" s="41"/>
    </row>
    <row r="28" spans="1:10" x14ac:dyDescent="0.3">
      <c r="A28" t="s">
        <v>105</v>
      </c>
      <c r="D28" s="100" t="s">
        <v>107</v>
      </c>
      <c r="H28" s="41"/>
      <c r="I28" s="41"/>
      <c r="J28" s="41"/>
    </row>
    <row r="29" spans="1:10" x14ac:dyDescent="0.3">
      <c r="B29" s="41" t="s">
        <v>133</v>
      </c>
      <c r="C29" s="141"/>
      <c r="D29" s="41"/>
      <c r="E29" s="41"/>
      <c r="F29" s="41"/>
      <c r="G29" s="141"/>
    </row>
    <row r="30" spans="1:10" x14ac:dyDescent="0.3">
      <c r="A30" t="s">
        <v>106</v>
      </c>
      <c r="D30" s="100" t="s">
        <v>134</v>
      </c>
    </row>
    <row r="31" spans="1:10" x14ac:dyDescent="0.3">
      <c r="B31" s="100" t="s">
        <v>103</v>
      </c>
      <c r="D31" s="100"/>
      <c r="F31" s="100"/>
      <c r="H31" s="41"/>
    </row>
    <row r="32" spans="1:10" x14ac:dyDescent="0.3">
      <c r="A32" t="s">
        <v>114</v>
      </c>
      <c r="D32" s="100" t="s">
        <v>134</v>
      </c>
      <c r="G32" s="141"/>
      <c r="H32" s="41"/>
    </row>
    <row r="33" spans="1:8" x14ac:dyDescent="0.3">
      <c r="B33" s="41" t="s">
        <v>135</v>
      </c>
      <c r="D33" s="100"/>
      <c r="F33" s="41"/>
      <c r="G33" s="141"/>
      <c r="H33" s="41"/>
    </row>
    <row r="34" spans="1:8" x14ac:dyDescent="0.3">
      <c r="A34" t="s">
        <v>108</v>
      </c>
      <c r="D34" s="100" t="s">
        <v>109</v>
      </c>
      <c r="G34" s="141"/>
      <c r="H34" s="41"/>
    </row>
    <row r="35" spans="1:8" x14ac:dyDescent="0.3">
      <c r="B35" s="41" t="s">
        <v>136</v>
      </c>
      <c r="D35" s="100"/>
      <c r="F35" s="41"/>
      <c r="G35" s="141"/>
      <c r="H35" s="41"/>
    </row>
    <row r="36" spans="1:8" x14ac:dyDescent="0.3">
      <c r="A36" t="s">
        <v>118</v>
      </c>
      <c r="D36" s="100" t="s">
        <v>120</v>
      </c>
      <c r="F36" s="41"/>
      <c r="G36" s="141"/>
      <c r="H36" s="41"/>
    </row>
    <row r="37" spans="1:8" x14ac:dyDescent="0.3">
      <c r="B37" s="41" t="s">
        <v>304</v>
      </c>
      <c r="D37" s="100"/>
      <c r="F37" s="41"/>
      <c r="G37" s="141"/>
      <c r="H37" s="41"/>
    </row>
    <row r="38" spans="1:8" x14ac:dyDescent="0.3">
      <c r="A38" t="s">
        <v>119</v>
      </c>
      <c r="D38" s="100" t="s">
        <v>117</v>
      </c>
      <c r="G38" s="141"/>
      <c r="H38" s="41"/>
    </row>
    <row r="39" spans="1:8" x14ac:dyDescent="0.3">
      <c r="B39" s="41" t="s">
        <v>137</v>
      </c>
      <c r="D39" s="100"/>
      <c r="F39" s="41"/>
      <c r="G39" s="141"/>
      <c r="H39" s="41"/>
    </row>
    <row r="40" spans="1:8" ht="8.4" customHeight="1" x14ac:dyDescent="0.3">
      <c r="B40" s="41"/>
      <c r="D40" s="100"/>
      <c r="F40" s="41"/>
      <c r="G40" s="141"/>
    </row>
    <row r="41" spans="1:8" x14ac:dyDescent="0.3">
      <c r="A41" t="s">
        <v>139</v>
      </c>
      <c r="D41" s="100"/>
    </row>
    <row r="42" spans="1:8" x14ac:dyDescent="0.3">
      <c r="A42" t="s">
        <v>138</v>
      </c>
      <c r="B42" s="39"/>
      <c r="C42" s="39" t="s">
        <v>311</v>
      </c>
      <c r="D42" s="222"/>
    </row>
    <row r="43" spans="1:8" x14ac:dyDescent="0.3">
      <c r="B43" s="39" t="s">
        <v>112</v>
      </c>
      <c r="C43" s="98" t="s">
        <v>248</v>
      </c>
      <c r="D43" s="222"/>
    </row>
    <row r="44" spans="1:8" x14ac:dyDescent="0.3">
      <c r="B44" s="39" t="s">
        <v>111</v>
      </c>
      <c r="C44" s="98" t="s">
        <v>248</v>
      </c>
      <c r="D44" s="222"/>
    </row>
    <row r="45" spans="1:8" x14ac:dyDescent="0.3">
      <c r="B45" s="39" t="s">
        <v>113</v>
      </c>
      <c r="C45" s="98" t="s">
        <v>248</v>
      </c>
      <c r="D45" s="222"/>
    </row>
    <row r="46" spans="1:8" x14ac:dyDescent="0.3">
      <c r="B46" s="39" t="s">
        <v>110</v>
      </c>
      <c r="C46" s="98" t="s">
        <v>248</v>
      </c>
      <c r="D46" s="222"/>
    </row>
    <row r="47" spans="1:8" x14ac:dyDescent="0.3">
      <c r="B47" s="39" t="s">
        <v>249</v>
      </c>
      <c r="C47" s="39"/>
      <c r="D47" s="222"/>
    </row>
    <row r="48" spans="1:8" ht="29.55" customHeight="1" x14ac:dyDescent="0.3">
      <c r="B48" s="223" t="s">
        <v>312</v>
      </c>
      <c r="C48" s="98" t="s">
        <v>313</v>
      </c>
      <c r="D48" s="222"/>
    </row>
    <row r="49" spans="1:14" x14ac:dyDescent="0.3">
      <c r="A49" t="s">
        <v>126</v>
      </c>
      <c r="B49" s="39"/>
      <c r="C49" s="39"/>
      <c r="D49" s="222"/>
    </row>
    <row r="50" spans="1:14" x14ac:dyDescent="0.3">
      <c r="B50" t="s">
        <v>124</v>
      </c>
      <c r="D50" s="141"/>
    </row>
    <row r="51" spans="1:14" x14ac:dyDescent="0.3">
      <c r="A51" t="s">
        <v>125</v>
      </c>
      <c r="D51" s="141"/>
    </row>
    <row r="52" spans="1:14" x14ac:dyDescent="0.3">
      <c r="B52" t="s">
        <v>127</v>
      </c>
      <c r="D52" s="141"/>
    </row>
    <row r="53" spans="1:14" x14ac:dyDescent="0.3">
      <c r="A53" t="s">
        <v>336</v>
      </c>
      <c r="D53" s="141"/>
    </row>
    <row r="54" spans="1:14" x14ac:dyDescent="0.3">
      <c r="B54" s="39" t="s">
        <v>337</v>
      </c>
      <c r="D54" s="141"/>
    </row>
    <row r="55" spans="1:14" x14ac:dyDescent="0.3">
      <c r="B55" t="s">
        <v>338</v>
      </c>
      <c r="D55" s="171"/>
    </row>
    <row r="56" spans="1:14" x14ac:dyDescent="0.3">
      <c r="A56" t="s">
        <v>128</v>
      </c>
      <c r="D56" s="141"/>
    </row>
    <row r="57" spans="1:14" x14ac:dyDescent="0.3">
      <c r="B57" t="s">
        <v>129</v>
      </c>
      <c r="D57" s="141"/>
    </row>
    <row r="58" spans="1:14" ht="21.6" customHeight="1" x14ac:dyDescent="0.3">
      <c r="B58" s="26" t="s">
        <v>0</v>
      </c>
      <c r="C58" s="63"/>
      <c r="D58" s="64" t="s">
        <v>3</v>
      </c>
    </row>
    <row r="59" spans="1:14" ht="15.6" x14ac:dyDescent="0.3">
      <c r="B59" s="26" t="s">
        <v>1</v>
      </c>
      <c r="D59" s="65" t="s">
        <v>60</v>
      </c>
    </row>
    <row r="60" spans="1:14" ht="15.6" x14ac:dyDescent="0.3">
      <c r="B60" s="26" t="s">
        <v>2</v>
      </c>
      <c r="D60" s="110"/>
    </row>
    <row r="61" spans="1:14" x14ac:dyDescent="0.3">
      <c r="D61" s="110"/>
    </row>
    <row r="62" spans="1:14" x14ac:dyDescent="0.3">
      <c r="D62" s="110"/>
      <c r="H62" s="48"/>
    </row>
    <row r="63" spans="1:14" ht="15" thickBot="1" x14ac:dyDescent="0.35">
      <c r="D63" s="110"/>
    </row>
    <row r="64" spans="1:14" ht="21" x14ac:dyDescent="0.4">
      <c r="B64" s="54" t="s">
        <v>4</v>
      </c>
      <c r="C64" s="55"/>
      <c r="D64" s="29"/>
      <c r="E64" s="6"/>
      <c r="F64" s="6"/>
      <c r="G64" s="6"/>
      <c r="H64" s="6"/>
      <c r="I64" s="6"/>
      <c r="J64" s="6"/>
      <c r="K64" s="6"/>
      <c r="L64" s="6"/>
      <c r="M64" s="6"/>
      <c r="N64" s="7"/>
    </row>
    <row r="65" spans="2:19" x14ac:dyDescent="0.3">
      <c r="B65" s="8" t="s">
        <v>5</v>
      </c>
      <c r="C65" s="202" t="s">
        <v>83</v>
      </c>
      <c r="D65" s="203"/>
      <c r="E65" s="204"/>
      <c r="F65" s="52"/>
      <c r="G65" s="52"/>
      <c r="H65" s="52"/>
      <c r="I65" s="52"/>
      <c r="J65" s="9"/>
      <c r="K65" s="9"/>
      <c r="L65" s="9"/>
      <c r="M65" s="9"/>
      <c r="N65" s="10"/>
      <c r="O65" s="9"/>
      <c r="P65" s="9"/>
      <c r="Q65" s="9"/>
    </row>
    <row r="66" spans="2:19" x14ac:dyDescent="0.3">
      <c r="B66" s="8" t="s">
        <v>6</v>
      </c>
      <c r="C66" s="205" t="s">
        <v>84</v>
      </c>
      <c r="D66" s="206"/>
      <c r="E66" s="207"/>
      <c r="F66" s="9" t="s">
        <v>7</v>
      </c>
      <c r="G66" s="43"/>
      <c r="H66" s="208">
        <v>10001</v>
      </c>
      <c r="I66" s="209"/>
      <c r="J66" s="9" t="s">
        <v>8</v>
      </c>
      <c r="L66" s="205" t="s">
        <v>92</v>
      </c>
      <c r="M66" s="207"/>
      <c r="N66" s="56"/>
      <c r="O66" s="201"/>
      <c r="P66" s="201"/>
      <c r="Q66" s="201"/>
    </row>
    <row r="67" spans="2:19" x14ac:dyDescent="0.3">
      <c r="B67" s="8" t="s">
        <v>9</v>
      </c>
      <c r="C67" s="211" t="s">
        <v>85</v>
      </c>
      <c r="D67" s="212"/>
      <c r="E67" s="213"/>
      <c r="F67" s="9" t="s">
        <v>10</v>
      </c>
      <c r="G67" s="9"/>
      <c r="H67" s="216" t="s">
        <v>88</v>
      </c>
      <c r="I67" s="191"/>
      <c r="J67" s="192"/>
      <c r="K67" s="43"/>
      <c r="L67" s="43"/>
      <c r="M67" s="43"/>
      <c r="N67" s="56"/>
      <c r="O67" s="9"/>
      <c r="P67" s="9"/>
      <c r="Q67" s="9"/>
    </row>
    <row r="68" spans="2:19" x14ac:dyDescent="0.3">
      <c r="B68" s="8" t="s">
        <v>11</v>
      </c>
      <c r="C68" s="211" t="s">
        <v>86</v>
      </c>
      <c r="D68" s="212"/>
      <c r="E68" s="213"/>
      <c r="F68" s="9" t="s">
        <v>27</v>
      </c>
      <c r="G68" s="43"/>
      <c r="H68" s="205" t="s">
        <v>89</v>
      </c>
      <c r="I68" s="206"/>
      <c r="J68" s="207"/>
      <c r="K68" s="9"/>
      <c r="L68" s="9"/>
      <c r="M68" s="9"/>
      <c r="N68" s="10"/>
      <c r="O68" s="9"/>
      <c r="P68" s="9"/>
      <c r="Q68" s="9"/>
    </row>
    <row r="69" spans="2:19" ht="15" thickBot="1" x14ac:dyDescent="0.35">
      <c r="B69" s="8" t="s">
        <v>12</v>
      </c>
      <c r="C69" s="205" t="s">
        <v>87</v>
      </c>
      <c r="D69" s="206"/>
      <c r="E69" s="207"/>
      <c r="H69" s="43"/>
      <c r="I69" s="43"/>
      <c r="J69" s="43"/>
      <c r="K69" s="9"/>
      <c r="L69" s="53" t="s">
        <v>67</v>
      </c>
      <c r="M69" s="9" t="s">
        <v>68</v>
      </c>
      <c r="N69" s="10"/>
      <c r="O69" s="9"/>
      <c r="P69" s="9"/>
      <c r="Q69" s="9"/>
    </row>
    <row r="70" spans="2:19" ht="15" thickBot="1" x14ac:dyDescent="0.35">
      <c r="B70" s="8"/>
      <c r="C70" s="9"/>
      <c r="D70" s="109"/>
      <c r="E70" s="9"/>
      <c r="F70" s="53" t="s">
        <v>66</v>
      </c>
      <c r="G70" s="9"/>
      <c r="H70" s="9"/>
      <c r="I70" s="9"/>
      <c r="J70" s="9"/>
      <c r="L70" s="94" t="s">
        <v>94</v>
      </c>
      <c r="M70" s="81"/>
      <c r="N70" s="10"/>
    </row>
    <row r="71" spans="2:19" x14ac:dyDescent="0.3">
      <c r="B71" s="8"/>
      <c r="C71" s="9"/>
      <c r="D71" s="109"/>
      <c r="E71" s="9"/>
      <c r="H71" s="9"/>
      <c r="I71" s="9"/>
      <c r="J71" s="9"/>
      <c r="N71" s="10"/>
    </row>
    <row r="72" spans="2:19" ht="15" thickBot="1" x14ac:dyDescent="0.35">
      <c r="B72" s="11"/>
      <c r="C72" s="12"/>
      <c r="D72" s="71"/>
      <c r="E72" s="12"/>
      <c r="F72" s="57"/>
      <c r="G72" s="12"/>
      <c r="H72" s="12"/>
      <c r="I72" s="12"/>
      <c r="J72" s="12"/>
      <c r="K72" s="12"/>
      <c r="L72" s="12"/>
      <c r="M72" s="12"/>
      <c r="N72" s="13"/>
    </row>
    <row r="73" spans="2:19" ht="21" x14ac:dyDescent="0.4">
      <c r="B73" s="14" t="s">
        <v>45</v>
      </c>
      <c r="D73" s="110"/>
    </row>
    <row r="74" spans="2:19" x14ac:dyDescent="0.3">
      <c r="B74" s="15" t="s">
        <v>47</v>
      </c>
      <c r="C74" s="93" t="s">
        <v>330</v>
      </c>
      <c r="D74" s="110"/>
    </row>
    <row r="75" spans="2:19" x14ac:dyDescent="0.3">
      <c r="B75" s="15" t="s">
        <v>43</v>
      </c>
      <c r="C75" s="93" t="s">
        <v>91</v>
      </c>
      <c r="D75" s="110"/>
    </row>
    <row r="76" spans="2:19" x14ac:dyDescent="0.3">
      <c r="B76" s="15" t="s">
        <v>33</v>
      </c>
      <c r="C76" s="93" t="s">
        <v>198</v>
      </c>
      <c r="D76" s="58"/>
      <c r="R76" s="35"/>
      <c r="S76" s="35"/>
    </row>
    <row r="77" spans="2:19" x14ac:dyDescent="0.3">
      <c r="B77" s="15" t="s">
        <v>49</v>
      </c>
      <c r="C77" s="93" t="s">
        <v>90</v>
      </c>
      <c r="D77" s="58"/>
      <c r="G77" s="95" t="s">
        <v>315</v>
      </c>
    </row>
    <row r="78" spans="2:19" x14ac:dyDescent="0.3">
      <c r="B78" s="15"/>
      <c r="D78" s="58"/>
      <c r="F78" s="49"/>
    </row>
    <row r="79" spans="2:19" x14ac:dyDescent="0.3">
      <c r="B79" s="15" t="s">
        <v>54</v>
      </c>
      <c r="D79" s="58"/>
    </row>
    <row r="80" spans="2:19" ht="43.8" x14ac:dyDescent="0.35">
      <c r="B80" t="s">
        <v>306</v>
      </c>
      <c r="C80" t="s">
        <v>13</v>
      </c>
      <c r="D80" s="59" t="s">
        <v>56</v>
      </c>
      <c r="E80" t="s">
        <v>14</v>
      </c>
      <c r="F80" s="1" t="s">
        <v>51</v>
      </c>
      <c r="G80" t="s">
        <v>14</v>
      </c>
      <c r="H80" s="1" t="s">
        <v>72</v>
      </c>
      <c r="I80" s="1" t="s">
        <v>14</v>
      </c>
      <c r="J80" s="1" t="s">
        <v>71</v>
      </c>
      <c r="K80" s="1" t="s">
        <v>14</v>
      </c>
      <c r="L80" s="1" t="s">
        <v>53</v>
      </c>
      <c r="M80" s="1" t="s">
        <v>14</v>
      </c>
      <c r="N80" s="174" t="s">
        <v>310</v>
      </c>
      <c r="O80" s="1" t="s">
        <v>14</v>
      </c>
      <c r="P80" s="1" t="s">
        <v>52</v>
      </c>
      <c r="Q80" s="1" t="s">
        <v>14</v>
      </c>
      <c r="R80" s="21" t="s">
        <v>23</v>
      </c>
    </row>
    <row r="81" spans="1:18" ht="17.399999999999999" x14ac:dyDescent="0.35">
      <c r="A81" t="s">
        <v>17</v>
      </c>
      <c r="B81" s="92" t="s">
        <v>82</v>
      </c>
      <c r="C81" s="92" t="s">
        <v>73</v>
      </c>
      <c r="D81" s="82">
        <v>50</v>
      </c>
      <c r="E81" s="89">
        <v>2</v>
      </c>
      <c r="F81" s="82">
        <v>25</v>
      </c>
      <c r="G81" s="89">
        <v>2</v>
      </c>
      <c r="H81" s="82">
        <v>40</v>
      </c>
      <c r="I81" s="110"/>
      <c r="J81" s="82">
        <v>30</v>
      </c>
      <c r="K81" s="110"/>
      <c r="L81" s="82">
        <v>30</v>
      </c>
      <c r="M81" s="110"/>
      <c r="N81" s="17"/>
      <c r="O81" s="110"/>
      <c r="P81" s="82">
        <v>20</v>
      </c>
      <c r="Q81" s="110"/>
      <c r="R81" s="84">
        <f>(D81*E81)+(F81*G81)+(H81*I81)+(J81*K81)+(P81*Q81)+(L81*M81)+(N81*O81)</f>
        <v>150</v>
      </c>
    </row>
    <row r="82" spans="1:18" ht="17.399999999999999" x14ac:dyDescent="0.35">
      <c r="A82" s="2" t="s">
        <v>18</v>
      </c>
      <c r="B82" s="92" t="s">
        <v>74</v>
      </c>
      <c r="C82" s="92" t="s">
        <v>75</v>
      </c>
      <c r="D82" s="82">
        <v>50</v>
      </c>
      <c r="E82" s="89">
        <v>1</v>
      </c>
      <c r="F82" s="82">
        <v>25</v>
      </c>
      <c r="G82" s="89">
        <v>3</v>
      </c>
      <c r="H82" s="82">
        <v>40</v>
      </c>
      <c r="I82" s="110"/>
      <c r="J82" s="82">
        <v>30</v>
      </c>
      <c r="K82" s="89">
        <v>1</v>
      </c>
      <c r="L82" s="82">
        <v>30</v>
      </c>
      <c r="M82" s="89">
        <v>1</v>
      </c>
      <c r="N82" s="17"/>
      <c r="O82" s="110"/>
      <c r="P82" s="82">
        <v>20</v>
      </c>
      <c r="Q82" s="110"/>
      <c r="R82" s="84">
        <f t="shared" ref="R82:R86" si="0">(D82*E82)+(F82*G82)+(H82*I82)+(J82*K82)+(P82*Q82)+(L82*M82)+(N82*O82)</f>
        <v>185</v>
      </c>
    </row>
    <row r="83" spans="1:18" ht="17.399999999999999" x14ac:dyDescent="0.35">
      <c r="A83" s="2" t="s">
        <v>19</v>
      </c>
      <c r="B83" s="101" t="s">
        <v>130</v>
      </c>
      <c r="C83" s="101" t="s">
        <v>131</v>
      </c>
      <c r="D83" s="82">
        <v>50</v>
      </c>
      <c r="E83" s="89"/>
      <c r="F83" s="82">
        <v>25</v>
      </c>
      <c r="G83" s="110"/>
      <c r="H83" s="82">
        <v>40</v>
      </c>
      <c r="I83" s="110"/>
      <c r="J83" s="82">
        <v>30</v>
      </c>
      <c r="K83" s="110"/>
      <c r="L83" s="82">
        <v>30</v>
      </c>
      <c r="M83" s="110"/>
      <c r="N83" s="102">
        <v>15</v>
      </c>
      <c r="O83" s="103">
        <v>4</v>
      </c>
      <c r="P83" s="82">
        <v>20</v>
      </c>
      <c r="Q83" s="110"/>
      <c r="R83" s="84">
        <f t="shared" si="0"/>
        <v>60</v>
      </c>
    </row>
    <row r="84" spans="1:18" ht="17.399999999999999" x14ac:dyDescent="0.35">
      <c r="A84" s="2" t="s">
        <v>20</v>
      </c>
      <c r="B84" s="15"/>
      <c r="C84" s="15"/>
      <c r="D84" s="82">
        <v>50</v>
      </c>
      <c r="E84" s="110"/>
      <c r="F84" s="82">
        <v>25</v>
      </c>
      <c r="G84" s="110"/>
      <c r="H84" s="82">
        <v>40</v>
      </c>
      <c r="I84" s="110"/>
      <c r="J84" s="82">
        <v>30</v>
      </c>
      <c r="K84" s="110"/>
      <c r="L84" s="82">
        <v>30</v>
      </c>
      <c r="M84" s="110"/>
      <c r="N84" s="17"/>
      <c r="O84" s="110"/>
      <c r="P84" s="82">
        <v>20</v>
      </c>
      <c r="Q84" s="110"/>
      <c r="R84" s="84">
        <f t="shared" si="0"/>
        <v>0</v>
      </c>
    </row>
    <row r="85" spans="1:18" ht="17.399999999999999" x14ac:dyDescent="0.35">
      <c r="A85" s="2" t="s">
        <v>21</v>
      </c>
      <c r="B85" s="15"/>
      <c r="C85" s="15"/>
      <c r="D85" s="82">
        <v>50</v>
      </c>
      <c r="E85" s="110"/>
      <c r="F85" s="82">
        <v>25</v>
      </c>
      <c r="G85" s="110"/>
      <c r="H85" s="82">
        <v>40</v>
      </c>
      <c r="I85" s="110"/>
      <c r="J85" s="82">
        <v>30</v>
      </c>
      <c r="K85" s="110"/>
      <c r="L85" s="82">
        <v>30</v>
      </c>
      <c r="M85" s="110"/>
      <c r="N85" s="17"/>
      <c r="O85" s="110"/>
      <c r="P85" s="82">
        <v>20</v>
      </c>
      <c r="Q85" s="110"/>
      <c r="R85" s="84">
        <f t="shared" si="0"/>
        <v>0</v>
      </c>
    </row>
    <row r="86" spans="1:18" ht="18" thickBot="1" x14ac:dyDescent="0.4">
      <c r="A86" s="22" t="s">
        <v>22</v>
      </c>
      <c r="B86" s="79"/>
      <c r="C86" s="79"/>
      <c r="D86" s="83">
        <v>50</v>
      </c>
      <c r="E86" s="25"/>
      <c r="F86" s="83">
        <v>25</v>
      </c>
      <c r="G86" s="25"/>
      <c r="H86" s="83">
        <v>40</v>
      </c>
      <c r="I86" s="25"/>
      <c r="J86" s="83">
        <v>30</v>
      </c>
      <c r="K86" s="25"/>
      <c r="L86" s="83">
        <v>30</v>
      </c>
      <c r="M86" s="25"/>
      <c r="N86" s="24"/>
      <c r="O86" s="25"/>
      <c r="P86" s="83">
        <v>20</v>
      </c>
      <c r="Q86" s="25"/>
      <c r="R86" s="85">
        <f t="shared" si="0"/>
        <v>0</v>
      </c>
    </row>
    <row r="87" spans="1:18" ht="18" thickTop="1" x14ac:dyDescent="0.35">
      <c r="D87" s="110"/>
      <c r="R87" s="84">
        <f>SUM(R81:R86)</f>
        <v>395</v>
      </c>
    </row>
    <row r="88" spans="1:18" ht="43.8" x14ac:dyDescent="0.35">
      <c r="B88" s="174" t="s">
        <v>307</v>
      </c>
      <c r="C88" s="1" t="s">
        <v>81</v>
      </c>
      <c r="D88" s="59" t="s">
        <v>56</v>
      </c>
      <c r="E88" s="169" t="s">
        <v>14</v>
      </c>
      <c r="F88" s="59" t="s">
        <v>51</v>
      </c>
      <c r="G88" s="169" t="s">
        <v>14</v>
      </c>
      <c r="H88" s="59" t="s">
        <v>72</v>
      </c>
      <c r="I88" s="59" t="s">
        <v>14</v>
      </c>
      <c r="J88" s="59" t="s">
        <v>71</v>
      </c>
      <c r="K88" s="59" t="s">
        <v>14</v>
      </c>
      <c r="L88" s="59" t="s">
        <v>53</v>
      </c>
      <c r="M88" s="59" t="s">
        <v>14</v>
      </c>
      <c r="N88" s="174" t="s">
        <v>305</v>
      </c>
      <c r="O88" s="59" t="s">
        <v>14</v>
      </c>
      <c r="P88" s="1" t="s">
        <v>52</v>
      </c>
      <c r="Q88" s="1" t="s">
        <v>14</v>
      </c>
      <c r="R88" s="21" t="s">
        <v>23</v>
      </c>
    </row>
    <row r="89" spans="1:18" ht="17.399999999999999" x14ac:dyDescent="0.35">
      <c r="A89" t="s">
        <v>17</v>
      </c>
      <c r="B89" s="15"/>
      <c r="C89" s="15"/>
      <c r="D89" s="74">
        <v>50</v>
      </c>
      <c r="E89" s="169"/>
      <c r="F89" s="74">
        <v>25</v>
      </c>
      <c r="G89" s="169"/>
      <c r="H89" s="74">
        <v>40</v>
      </c>
      <c r="I89" s="169"/>
      <c r="J89" s="74">
        <v>30</v>
      </c>
      <c r="K89" s="169"/>
      <c r="L89" s="74">
        <v>30</v>
      </c>
      <c r="M89" s="169"/>
      <c r="N89" s="17"/>
      <c r="O89" s="169"/>
      <c r="P89" s="74">
        <v>20</v>
      </c>
      <c r="Q89" s="169"/>
      <c r="R89" s="76">
        <f>(D89*E89)+(F89*G89)+(H89*I89)+(J89*K89)+(P89*Q89)+(L89*M89)+(N89*O89)</f>
        <v>0</v>
      </c>
    </row>
    <row r="90" spans="1:18" ht="17.399999999999999" x14ac:dyDescent="0.35">
      <c r="A90" s="2" t="s">
        <v>18</v>
      </c>
      <c r="B90" s="15"/>
      <c r="C90" s="15"/>
      <c r="D90" s="74">
        <v>50</v>
      </c>
      <c r="E90" s="169"/>
      <c r="F90" s="74">
        <v>25</v>
      </c>
      <c r="G90" s="169"/>
      <c r="H90" s="74">
        <v>40</v>
      </c>
      <c r="I90" s="169"/>
      <c r="J90" s="74">
        <v>30</v>
      </c>
      <c r="K90" s="169"/>
      <c r="L90" s="74">
        <v>30</v>
      </c>
      <c r="M90" s="169"/>
      <c r="N90" s="17"/>
      <c r="O90" s="169"/>
      <c r="P90" s="74">
        <v>20</v>
      </c>
      <c r="Q90" s="169"/>
      <c r="R90" s="76">
        <f t="shared" ref="R90:R94" si="1">(D90*E90)+(F90*G90)+(H90*I90)+(J90*K90)+(P90*Q90)+(L90*M90)+(N90*O90)</f>
        <v>0</v>
      </c>
    </row>
    <row r="91" spans="1:18" ht="17.399999999999999" x14ac:dyDescent="0.35">
      <c r="A91" s="2" t="s">
        <v>19</v>
      </c>
      <c r="B91" s="15"/>
      <c r="C91" s="15"/>
      <c r="D91" s="74">
        <v>50</v>
      </c>
      <c r="E91" s="169"/>
      <c r="F91" s="74">
        <v>25</v>
      </c>
      <c r="G91" s="169"/>
      <c r="H91" s="74">
        <v>40</v>
      </c>
      <c r="I91" s="169"/>
      <c r="J91" s="74">
        <v>30</v>
      </c>
      <c r="K91" s="169"/>
      <c r="L91" s="74">
        <v>30</v>
      </c>
      <c r="M91" s="169"/>
      <c r="N91" s="17"/>
      <c r="O91" s="169"/>
      <c r="P91" s="74">
        <v>20</v>
      </c>
      <c r="Q91" s="169"/>
      <c r="R91" s="76">
        <f t="shared" si="1"/>
        <v>0</v>
      </c>
    </row>
    <row r="92" spans="1:18" ht="17.399999999999999" x14ac:dyDescent="0.35">
      <c r="A92" s="2" t="s">
        <v>20</v>
      </c>
      <c r="B92" s="15"/>
      <c r="C92" s="15"/>
      <c r="D92" s="74">
        <v>50</v>
      </c>
      <c r="E92" s="169"/>
      <c r="F92" s="74">
        <v>25</v>
      </c>
      <c r="G92" s="169"/>
      <c r="H92" s="74">
        <v>40</v>
      </c>
      <c r="I92" s="169"/>
      <c r="J92" s="74">
        <v>30</v>
      </c>
      <c r="K92" s="169"/>
      <c r="L92" s="74">
        <v>30</v>
      </c>
      <c r="M92" s="169"/>
      <c r="N92" s="17"/>
      <c r="O92" s="169"/>
      <c r="P92" s="74">
        <v>20</v>
      </c>
      <c r="Q92" s="169"/>
      <c r="R92" s="76">
        <f t="shared" si="1"/>
        <v>0</v>
      </c>
    </row>
    <row r="93" spans="1:18" ht="17.399999999999999" x14ac:dyDescent="0.35">
      <c r="A93" s="2" t="s">
        <v>21</v>
      </c>
      <c r="B93" s="15"/>
      <c r="C93" s="15"/>
      <c r="D93" s="74">
        <v>50</v>
      </c>
      <c r="E93" s="169"/>
      <c r="F93" s="74">
        <v>25</v>
      </c>
      <c r="G93" s="169"/>
      <c r="H93" s="74">
        <v>40</v>
      </c>
      <c r="I93" s="169"/>
      <c r="J93" s="74">
        <v>30</v>
      </c>
      <c r="K93" s="169"/>
      <c r="L93" s="74">
        <v>30</v>
      </c>
      <c r="M93" s="169"/>
      <c r="N93" s="17"/>
      <c r="O93" s="169"/>
      <c r="P93" s="74">
        <v>20</v>
      </c>
      <c r="Q93" s="169"/>
      <c r="R93" s="76">
        <f t="shared" si="1"/>
        <v>0</v>
      </c>
    </row>
    <row r="94" spans="1:18" ht="18" thickBot="1" x14ac:dyDescent="0.4">
      <c r="A94" s="22" t="s">
        <v>22</v>
      </c>
      <c r="B94" s="79"/>
      <c r="C94" s="79"/>
      <c r="D94" s="75">
        <v>50</v>
      </c>
      <c r="E94" s="25"/>
      <c r="F94" s="75">
        <v>25</v>
      </c>
      <c r="G94" s="25"/>
      <c r="H94" s="75">
        <v>40</v>
      </c>
      <c r="I94" s="25"/>
      <c r="J94" s="75">
        <v>30</v>
      </c>
      <c r="K94" s="25"/>
      <c r="L94" s="75">
        <v>30</v>
      </c>
      <c r="M94" s="25"/>
      <c r="N94" s="24"/>
      <c r="O94" s="25"/>
      <c r="P94" s="75">
        <v>20</v>
      </c>
      <c r="Q94" s="25"/>
      <c r="R94" s="77">
        <f t="shared" si="1"/>
        <v>0</v>
      </c>
    </row>
    <row r="95" spans="1:18" ht="18" thickTop="1" x14ac:dyDescent="0.35">
      <c r="D95" s="169"/>
      <c r="R95" s="76">
        <f>SUM(R89:R94)</f>
        <v>0</v>
      </c>
    </row>
    <row r="96" spans="1:18" ht="17.399999999999999" x14ac:dyDescent="0.35">
      <c r="D96" s="169"/>
      <c r="R96" s="170"/>
    </row>
    <row r="97" spans="1:14" ht="58.2" x14ac:dyDescent="0.35">
      <c r="B97" t="s">
        <v>57</v>
      </c>
      <c r="C97" t="s">
        <v>13</v>
      </c>
      <c r="D97" s="59" t="s">
        <v>194</v>
      </c>
      <c r="E97" s="154" t="s">
        <v>14</v>
      </c>
      <c r="F97" s="59" t="s">
        <v>196</v>
      </c>
      <c r="G97" s="154" t="s">
        <v>14</v>
      </c>
      <c r="H97" s="59" t="s">
        <v>195</v>
      </c>
      <c r="I97" s="154" t="s">
        <v>14</v>
      </c>
      <c r="J97" s="35" t="s">
        <v>51</v>
      </c>
      <c r="K97" s="154" t="s">
        <v>14</v>
      </c>
      <c r="L97" s="167" t="s">
        <v>303</v>
      </c>
      <c r="M97" s="154" t="s">
        <v>14</v>
      </c>
      <c r="N97" s="20" t="s">
        <v>23</v>
      </c>
    </row>
    <row r="98" spans="1:14" ht="17.399999999999999" x14ac:dyDescent="0.35">
      <c r="A98" t="s">
        <v>17</v>
      </c>
      <c r="B98" s="92"/>
      <c r="C98" s="92"/>
      <c r="D98" s="82">
        <v>50</v>
      </c>
      <c r="E98" s="110"/>
      <c r="F98" s="82">
        <v>40</v>
      </c>
      <c r="G98" s="89"/>
      <c r="H98" s="82">
        <v>30</v>
      </c>
      <c r="I98" s="89"/>
      <c r="J98" s="82">
        <v>15</v>
      </c>
      <c r="K98" s="89"/>
      <c r="L98" s="82">
        <v>30</v>
      </c>
      <c r="M98" s="89"/>
      <c r="N98" s="84">
        <f>(D98*E98)+(F98*G98)+(H98*I98)+(J98*K98)+(L98*M98)</f>
        <v>0</v>
      </c>
    </row>
    <row r="99" spans="1:14" ht="17.399999999999999" x14ac:dyDescent="0.35">
      <c r="A99" t="s">
        <v>18</v>
      </c>
      <c r="B99" s="15"/>
      <c r="C99" s="15"/>
      <c r="D99" s="82">
        <v>50</v>
      </c>
      <c r="E99" s="110"/>
      <c r="F99" s="82">
        <v>40</v>
      </c>
      <c r="G99" s="110"/>
      <c r="H99" s="82">
        <v>30</v>
      </c>
      <c r="J99" s="82">
        <v>15</v>
      </c>
      <c r="L99" s="82">
        <v>30</v>
      </c>
      <c r="N99" s="84">
        <f t="shared" ref="N99:N103" si="2">(D99*E99)+(F99*G99)+(H99*I99)+(J99*K99)+(L99*M99)</f>
        <v>0</v>
      </c>
    </row>
    <row r="100" spans="1:14" ht="17.399999999999999" x14ac:dyDescent="0.35">
      <c r="A100" t="s">
        <v>19</v>
      </c>
      <c r="B100" s="15"/>
      <c r="C100" s="15"/>
      <c r="D100" s="82">
        <v>50</v>
      </c>
      <c r="E100" s="110"/>
      <c r="F100" s="82">
        <v>40</v>
      </c>
      <c r="G100" s="110"/>
      <c r="H100" s="82">
        <v>30</v>
      </c>
      <c r="J100" s="82">
        <v>15</v>
      </c>
      <c r="L100" s="82">
        <v>30</v>
      </c>
      <c r="N100" s="84">
        <f t="shared" si="2"/>
        <v>0</v>
      </c>
    </row>
    <row r="101" spans="1:14" ht="17.399999999999999" x14ac:dyDescent="0.35">
      <c r="A101" t="s">
        <v>20</v>
      </c>
      <c r="B101" s="15"/>
      <c r="C101" s="15"/>
      <c r="D101" s="82">
        <v>50</v>
      </c>
      <c r="E101" s="110"/>
      <c r="F101" s="82">
        <v>40</v>
      </c>
      <c r="G101" s="110"/>
      <c r="H101" s="82">
        <v>30</v>
      </c>
      <c r="J101" s="82">
        <v>15</v>
      </c>
      <c r="L101" s="82">
        <v>30</v>
      </c>
      <c r="N101" s="84">
        <f t="shared" si="2"/>
        <v>0</v>
      </c>
    </row>
    <row r="102" spans="1:14" ht="17.399999999999999" x14ac:dyDescent="0.35">
      <c r="A102" t="s">
        <v>21</v>
      </c>
      <c r="B102" s="15"/>
      <c r="C102" s="15"/>
      <c r="D102" s="82">
        <v>50</v>
      </c>
      <c r="E102" s="110"/>
      <c r="F102" s="82">
        <v>40</v>
      </c>
      <c r="G102" s="110"/>
      <c r="H102" s="82">
        <v>30</v>
      </c>
      <c r="J102" s="82">
        <v>15</v>
      </c>
      <c r="L102" s="82">
        <v>30</v>
      </c>
      <c r="N102" s="84">
        <f t="shared" si="2"/>
        <v>0</v>
      </c>
    </row>
    <row r="103" spans="1:14" ht="18" thickBot="1" x14ac:dyDescent="0.4">
      <c r="A103" s="23" t="s">
        <v>22</v>
      </c>
      <c r="B103" s="79"/>
      <c r="C103" s="79"/>
      <c r="D103" s="83">
        <v>50</v>
      </c>
      <c r="E103" s="25"/>
      <c r="F103" s="83">
        <v>40</v>
      </c>
      <c r="G103" s="25"/>
      <c r="H103" s="83">
        <v>30</v>
      </c>
      <c r="I103" s="23"/>
      <c r="J103" s="83">
        <v>15</v>
      </c>
      <c r="K103" s="23"/>
      <c r="L103" s="83">
        <v>30</v>
      </c>
      <c r="M103" s="23"/>
      <c r="N103" s="85">
        <f t="shared" si="2"/>
        <v>0</v>
      </c>
    </row>
    <row r="104" spans="1:14" ht="18" thickTop="1" x14ac:dyDescent="0.35">
      <c r="D104" s="110"/>
      <c r="H104" s="16"/>
      <c r="J104" s="16"/>
      <c r="N104" s="84">
        <f>SUM(N98:N103)</f>
        <v>0</v>
      </c>
    </row>
    <row r="105" spans="1:14" x14ac:dyDescent="0.3">
      <c r="D105" s="110"/>
    </row>
    <row r="106" spans="1:14" x14ac:dyDescent="0.3">
      <c r="B106" s="15" t="s">
        <v>24</v>
      </c>
      <c r="C106" s="41" t="s">
        <v>15</v>
      </c>
      <c r="D106" s="110"/>
    </row>
    <row r="107" spans="1:14" ht="29.4" x14ac:dyDescent="0.35">
      <c r="B107" t="s">
        <v>48</v>
      </c>
      <c r="C107" t="s">
        <v>13</v>
      </c>
      <c r="D107" s="59" t="s">
        <v>55</v>
      </c>
      <c r="E107" t="s">
        <v>14</v>
      </c>
      <c r="F107" s="20" t="s">
        <v>23</v>
      </c>
    </row>
    <row r="108" spans="1:14" ht="17.399999999999999" x14ac:dyDescent="0.35">
      <c r="A108" t="s">
        <v>17</v>
      </c>
      <c r="B108" s="15"/>
      <c r="C108" s="15" t="s">
        <v>44</v>
      </c>
      <c r="D108" s="82">
        <v>30</v>
      </c>
      <c r="E108" s="110"/>
      <c r="F108" s="84">
        <f>(D108*E108)</f>
        <v>0</v>
      </c>
    </row>
    <row r="109" spans="1:14" ht="17.399999999999999" x14ac:dyDescent="0.35">
      <c r="A109" t="s">
        <v>18</v>
      </c>
      <c r="B109" s="15"/>
      <c r="C109" s="15"/>
      <c r="D109" s="82">
        <v>30</v>
      </c>
      <c r="E109" s="110"/>
      <c r="F109" s="84">
        <f>(D109*E109)</f>
        <v>0</v>
      </c>
    </row>
    <row r="110" spans="1:14" ht="18" thickBot="1" x14ac:dyDescent="0.4">
      <c r="A110" s="23" t="s">
        <v>19</v>
      </c>
      <c r="B110" s="79"/>
      <c r="C110" s="79"/>
      <c r="D110" s="83">
        <v>30</v>
      </c>
      <c r="E110" s="25"/>
      <c r="F110" s="85">
        <f t="shared" ref="F110" si="3">(D110*E110)</f>
        <v>0</v>
      </c>
    </row>
    <row r="111" spans="1:14" ht="18" thickTop="1" x14ac:dyDescent="0.35">
      <c r="D111" s="110"/>
      <c r="E111" s="110"/>
      <c r="F111" s="84">
        <f>SUM(F108:F110)</f>
        <v>0</v>
      </c>
    </row>
    <row r="112" spans="1:14" ht="17.399999999999999" x14ac:dyDescent="0.35">
      <c r="D112" s="110"/>
      <c r="E112" s="110"/>
      <c r="F112" s="18"/>
    </row>
    <row r="113" spans="2:24" ht="21" x14ac:dyDescent="0.4">
      <c r="B113" s="14" t="s">
        <v>26</v>
      </c>
      <c r="D113" s="110"/>
    </row>
    <row r="114" spans="2:24" ht="21.6" thickBot="1" x14ac:dyDescent="0.45">
      <c r="B114" s="14"/>
      <c r="D114" s="110"/>
    </row>
    <row r="115" spans="2:24" x14ac:dyDescent="0.3">
      <c r="B115" s="5"/>
      <c r="C115" s="29" t="s">
        <v>33</v>
      </c>
      <c r="D115" s="29" t="s">
        <v>34</v>
      </c>
      <c r="E115" s="29" t="s">
        <v>33</v>
      </c>
      <c r="F115" s="29" t="s">
        <v>34</v>
      </c>
      <c r="G115" s="29" t="s">
        <v>33</v>
      </c>
      <c r="H115" s="30" t="s">
        <v>34</v>
      </c>
    </row>
    <row r="116" spans="2:24" x14ac:dyDescent="0.3">
      <c r="B116" s="8" t="s">
        <v>31</v>
      </c>
      <c r="C116" s="104">
        <v>66103</v>
      </c>
      <c r="D116" s="105">
        <v>0.70833333333333337</v>
      </c>
      <c r="E116" s="31"/>
      <c r="F116" s="37"/>
      <c r="G116" s="31"/>
      <c r="H116" s="32"/>
    </row>
    <row r="117" spans="2:24" ht="15" thickBot="1" x14ac:dyDescent="0.35">
      <c r="B117" s="11" t="s">
        <v>32</v>
      </c>
      <c r="C117" s="106">
        <v>66105</v>
      </c>
      <c r="D117" s="107">
        <v>0.91666666666666663</v>
      </c>
      <c r="E117" s="33"/>
      <c r="F117" s="38"/>
      <c r="G117" s="33"/>
      <c r="H117" s="34"/>
    </row>
    <row r="118" spans="2:24" x14ac:dyDescent="0.3">
      <c r="D118" s="110"/>
    </row>
    <row r="119" spans="2:24" x14ac:dyDescent="0.3">
      <c r="C119" s="177" t="s">
        <v>25</v>
      </c>
      <c r="D119" s="177" t="s">
        <v>37</v>
      </c>
      <c r="E119" s="181" t="s">
        <v>23</v>
      </c>
      <c r="F119" s="181"/>
    </row>
    <row r="120" spans="2:24" x14ac:dyDescent="0.3">
      <c r="B120" s="15" t="s">
        <v>339</v>
      </c>
      <c r="C120" s="74">
        <v>10.75</v>
      </c>
      <c r="D120" s="177"/>
      <c r="E120" s="180">
        <f>C120*D120</f>
        <v>0</v>
      </c>
      <c r="F120" s="180"/>
      <c r="H120" s="220" t="s">
        <v>340</v>
      </c>
      <c r="I120" s="220"/>
      <c r="J120" s="220"/>
    </row>
    <row r="121" spans="2:24" x14ac:dyDescent="0.3">
      <c r="B121" s="15" t="s">
        <v>35</v>
      </c>
      <c r="C121" s="74">
        <v>20</v>
      </c>
      <c r="D121" s="177"/>
      <c r="E121" s="180">
        <f>C121*D121</f>
        <v>0</v>
      </c>
      <c r="F121" s="180"/>
      <c r="H121" s="221" t="s">
        <v>342</v>
      </c>
      <c r="I121" s="15"/>
      <c r="J121" s="15"/>
    </row>
    <row r="122" spans="2:24" x14ac:dyDescent="0.3">
      <c r="B122" s="15" t="s">
        <v>35</v>
      </c>
      <c r="C122" s="74">
        <v>10</v>
      </c>
      <c r="D122" s="177"/>
      <c r="E122" s="180">
        <f>C122*D122</f>
        <v>0</v>
      </c>
      <c r="F122" s="180"/>
      <c r="G122" s="178"/>
      <c r="H122" s="221" t="s">
        <v>343</v>
      </c>
      <c r="I122" s="15"/>
      <c r="J122" s="15"/>
    </row>
    <row r="123" spans="2:24" x14ac:dyDescent="0.3">
      <c r="B123" s="15" t="s">
        <v>36</v>
      </c>
      <c r="C123" s="74">
        <v>43</v>
      </c>
      <c r="D123" s="177"/>
      <c r="E123" s="180">
        <f>C123*D123</f>
        <v>0</v>
      </c>
      <c r="F123" s="180"/>
      <c r="H123" s="221" t="s">
        <v>344</v>
      </c>
      <c r="I123" s="15"/>
      <c r="J123" s="15"/>
    </row>
    <row r="124" spans="2:24" ht="15" thickBot="1" x14ac:dyDescent="0.35">
      <c r="B124" s="79" t="s">
        <v>36</v>
      </c>
      <c r="C124" s="75">
        <v>21.5</v>
      </c>
      <c r="D124" s="25">
        <v>2</v>
      </c>
      <c r="E124" s="182">
        <f>C124*D124</f>
        <v>43</v>
      </c>
      <c r="F124" s="182"/>
      <c r="H124" s="221" t="s">
        <v>345</v>
      </c>
      <c r="I124" s="15"/>
      <c r="J124" s="15"/>
      <c r="Q124" s="218"/>
      <c r="R124" s="154"/>
      <c r="S124" s="219"/>
      <c r="T124" s="219"/>
      <c r="V124" s="176"/>
      <c r="W124" s="176"/>
      <c r="X124" s="176"/>
    </row>
    <row r="125" spans="2:24" ht="15" thickTop="1" x14ac:dyDescent="0.3">
      <c r="D125" s="177"/>
      <c r="E125" s="180">
        <f>SUM(E120:E124)</f>
        <v>43</v>
      </c>
      <c r="F125" s="180"/>
      <c r="Q125" s="218"/>
      <c r="R125" s="154"/>
      <c r="S125" s="219"/>
      <c r="T125" s="219"/>
      <c r="V125" s="176"/>
      <c r="W125" s="176"/>
      <c r="X125" s="176"/>
    </row>
    <row r="126" spans="2:24" x14ac:dyDescent="0.3">
      <c r="D126" s="110"/>
      <c r="E126" s="215"/>
      <c r="F126" s="215"/>
      <c r="Q126" s="40"/>
      <c r="R126" s="40"/>
      <c r="S126" s="40"/>
      <c r="T126" s="40"/>
    </row>
    <row r="127" spans="2:24" x14ac:dyDescent="0.3">
      <c r="D127" s="110"/>
    </row>
    <row r="128" spans="2:24" x14ac:dyDescent="0.3">
      <c r="C128" s="110" t="s">
        <v>25</v>
      </c>
      <c r="D128" s="110" t="s">
        <v>76</v>
      </c>
      <c r="E128" s="181" t="s">
        <v>23</v>
      </c>
      <c r="F128" s="181"/>
    </row>
    <row r="129" spans="2:10" x14ac:dyDescent="0.3">
      <c r="B129" t="s">
        <v>28</v>
      </c>
      <c r="C129" s="17"/>
      <c r="D129" s="110"/>
      <c r="E129" s="214">
        <f>C129</f>
        <v>0</v>
      </c>
      <c r="F129" s="214"/>
      <c r="H129" s="49"/>
    </row>
    <row r="130" spans="2:10" x14ac:dyDescent="0.3">
      <c r="B130" t="s">
        <v>30</v>
      </c>
      <c r="C130" s="90">
        <v>150</v>
      </c>
      <c r="D130" s="110"/>
      <c r="E130" s="214">
        <f>C130</f>
        <v>150</v>
      </c>
      <c r="F130" s="214"/>
      <c r="H130" s="49"/>
    </row>
    <row r="131" spans="2:10" ht="15" thickBot="1" x14ac:dyDescent="0.35">
      <c r="B131" s="23" t="s">
        <v>69</v>
      </c>
      <c r="C131" s="91">
        <v>20</v>
      </c>
      <c r="D131" s="25"/>
      <c r="E131" s="210">
        <f>C131</f>
        <v>20</v>
      </c>
      <c r="F131" s="210"/>
    </row>
    <row r="132" spans="2:10" ht="15" thickTop="1" x14ac:dyDescent="0.3">
      <c r="D132" s="110"/>
      <c r="E132" s="214">
        <f>SUM(E129:E131)</f>
        <v>170</v>
      </c>
      <c r="F132" s="214"/>
    </row>
    <row r="133" spans="2:10" x14ac:dyDescent="0.3">
      <c r="D133" s="110"/>
    </row>
    <row r="134" spans="2:10" x14ac:dyDescent="0.3">
      <c r="C134" s="110" t="s">
        <v>38</v>
      </c>
      <c r="D134" s="110" t="s">
        <v>39</v>
      </c>
      <c r="E134" s="181" t="s">
        <v>23</v>
      </c>
      <c r="F134" s="181"/>
    </row>
    <row r="135" spans="2:10" x14ac:dyDescent="0.3">
      <c r="B135" t="s">
        <v>29</v>
      </c>
      <c r="C135" s="74">
        <v>0.43</v>
      </c>
      <c r="D135" s="89">
        <v>300</v>
      </c>
      <c r="E135" s="214">
        <f>C135*D135</f>
        <v>129</v>
      </c>
      <c r="F135" s="214"/>
      <c r="H135" s="49"/>
    </row>
    <row r="136" spans="2:10" x14ac:dyDescent="0.3">
      <c r="B136" t="s">
        <v>147</v>
      </c>
      <c r="C136" s="86">
        <v>0.03</v>
      </c>
      <c r="D136" s="89">
        <v>168</v>
      </c>
      <c r="E136" s="214">
        <f>C136*D136</f>
        <v>5.04</v>
      </c>
      <c r="F136" s="214"/>
      <c r="G136" s="111" t="s">
        <v>146</v>
      </c>
      <c r="H136" s="50"/>
    </row>
    <row r="137" spans="2:10" x14ac:dyDescent="0.3">
      <c r="B137" t="s">
        <v>147</v>
      </c>
      <c r="C137" s="86">
        <v>0.03</v>
      </c>
      <c r="D137" s="110"/>
      <c r="E137" s="214">
        <f t="shared" ref="E137:E138" si="4">C137*D137</f>
        <v>0</v>
      </c>
      <c r="F137" s="214"/>
      <c r="G137" s="111" t="s">
        <v>146</v>
      </c>
      <c r="H137" s="50"/>
    </row>
    <row r="138" spans="2:10" ht="15" thickBot="1" x14ac:dyDescent="0.35">
      <c r="B138" s="23" t="s">
        <v>147</v>
      </c>
      <c r="C138" s="87">
        <v>0.03</v>
      </c>
      <c r="D138" s="25"/>
      <c r="E138" s="210">
        <f t="shared" si="4"/>
        <v>0</v>
      </c>
      <c r="F138" s="210"/>
      <c r="G138" s="111" t="s">
        <v>146</v>
      </c>
      <c r="H138" s="50"/>
    </row>
    <row r="139" spans="2:10" ht="15" thickTop="1" x14ac:dyDescent="0.3">
      <c r="B139" t="s">
        <v>70</v>
      </c>
      <c r="C139" s="43"/>
      <c r="D139" s="109"/>
      <c r="E139" s="217">
        <f>E135+E136+E137+E138</f>
        <v>134.04</v>
      </c>
      <c r="F139" s="217"/>
      <c r="H139" s="50"/>
    </row>
    <row r="140" spans="2:10" x14ac:dyDescent="0.3">
      <c r="B140" t="s">
        <v>50</v>
      </c>
      <c r="C140" s="184" t="s">
        <v>93</v>
      </c>
      <c r="D140" s="185"/>
      <c r="E140" s="185"/>
      <c r="F140" s="185"/>
      <c r="G140" s="185"/>
      <c r="H140" s="185"/>
      <c r="I140" s="185"/>
      <c r="J140" s="186"/>
    </row>
    <row r="141" spans="2:10" x14ac:dyDescent="0.3">
      <c r="D141" s="110"/>
    </row>
    <row r="142" spans="2:10" ht="17.399999999999999" x14ac:dyDescent="0.35">
      <c r="B142" s="19" t="s">
        <v>346</v>
      </c>
      <c r="D142" s="84">
        <f>F111+N104+R87+R95</f>
        <v>395</v>
      </c>
    </row>
    <row r="143" spans="2:10" ht="17.399999999999999" x14ac:dyDescent="0.35">
      <c r="B143" s="19" t="s">
        <v>77</v>
      </c>
      <c r="D143" s="84">
        <f>E125+E132+E139</f>
        <v>347.03999999999996</v>
      </c>
    </row>
    <row r="144" spans="2:10" x14ac:dyDescent="0.3">
      <c r="D144" s="110"/>
    </row>
    <row r="145" spans="2:4" ht="17.399999999999999" x14ac:dyDescent="0.35">
      <c r="B145" s="19" t="s">
        <v>16</v>
      </c>
      <c r="D145" s="88">
        <v>0.6</v>
      </c>
    </row>
    <row r="146" spans="2:4" ht="17.399999999999999" x14ac:dyDescent="0.35">
      <c r="B146" s="19" t="s">
        <v>309</v>
      </c>
      <c r="D146" s="84">
        <f>(D142*D145)*-1</f>
        <v>-237</v>
      </c>
    </row>
    <row r="147" spans="2:4" ht="18" thickBot="1" x14ac:dyDescent="0.4">
      <c r="B147" s="23"/>
      <c r="C147" s="23"/>
      <c r="D147" s="61"/>
    </row>
    <row r="148" spans="2:4" ht="18" thickTop="1" x14ac:dyDescent="0.35">
      <c r="B148" s="19" t="s">
        <v>41</v>
      </c>
      <c r="D148" s="84">
        <f>(D142+D146)+D143</f>
        <v>505.03999999999996</v>
      </c>
    </row>
  </sheetData>
  <protectedRanges>
    <protectedRange algorithmName="SHA-512" hashValue="IUdCIO9RM0sUGHWOnJuB2lnZThPxLlWco1KWTjc4RugXhkJjhQHGN6wraXl6VzGk1W2bZIG2EPxN4+PXYycAHQ==" saltValue="cMp3vvo+V88wnNtDob2xZA==" spinCount="100000" sqref="D81:D86" name="Alue1_1"/>
  </protectedRanges>
  <mergeCells count="31">
    <mergeCell ref="E123:F123"/>
    <mergeCell ref="E124:F124"/>
    <mergeCell ref="E125:F125"/>
    <mergeCell ref="E119:F119"/>
    <mergeCell ref="E120:F120"/>
    <mergeCell ref="H120:J120"/>
    <mergeCell ref="E121:F121"/>
    <mergeCell ref="E122:F122"/>
    <mergeCell ref="C67:E67"/>
    <mergeCell ref="H67:J67"/>
    <mergeCell ref="E139:F139"/>
    <mergeCell ref="E132:F132"/>
    <mergeCell ref="E134:F134"/>
    <mergeCell ref="E135:F135"/>
    <mergeCell ref="E136:F136"/>
    <mergeCell ref="E137:F137"/>
    <mergeCell ref="E138:F138"/>
    <mergeCell ref="C140:J140"/>
    <mergeCell ref="E131:F131"/>
    <mergeCell ref="C68:E68"/>
    <mergeCell ref="H68:J68"/>
    <mergeCell ref="C69:E69"/>
    <mergeCell ref="E126:F126"/>
    <mergeCell ref="E128:F128"/>
    <mergeCell ref="E129:F129"/>
    <mergeCell ref="E130:F130"/>
    <mergeCell ref="C65:E65"/>
    <mergeCell ref="C66:E66"/>
    <mergeCell ref="H66:I66"/>
    <mergeCell ref="L66:M66"/>
    <mergeCell ref="O66:Q66"/>
  </mergeCells>
  <hyperlinks>
    <hyperlink ref="H67" r:id="rId1" xr:uid="{B73AD3D8-2400-43D0-90FE-8F03489D762D}"/>
  </hyperlinks>
  <pageMargins left="0.7" right="0.44" top="0.32" bottom="0.42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37E41-9A6A-4732-9C5D-2399FA7AA062}">
  <dimension ref="A1:X146"/>
  <sheetViews>
    <sheetView topLeftCell="A3" zoomScale="115" zoomScaleNormal="115" workbookViewId="0">
      <selection activeCell="D3" sqref="D3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169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7773437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4" x14ac:dyDescent="0.3">
      <c r="A1" s="97" t="s">
        <v>334</v>
      </c>
    </row>
    <row r="3" spans="1:4" x14ac:dyDescent="0.3">
      <c r="C3" s="96"/>
      <c r="D3" s="172">
        <v>44172</v>
      </c>
    </row>
    <row r="4" spans="1:4" x14ac:dyDescent="0.3">
      <c r="A4" s="99" t="s">
        <v>45</v>
      </c>
      <c r="B4" s="98"/>
      <c r="D4" s="173" t="s">
        <v>329</v>
      </c>
    </row>
    <row r="5" spans="1:4" x14ac:dyDescent="0.3">
      <c r="A5" s="98" t="s">
        <v>96</v>
      </c>
      <c r="B5" s="98"/>
    </row>
    <row r="6" spans="1:4" x14ac:dyDescent="0.3">
      <c r="A6" s="98"/>
      <c r="B6" s="98" t="s">
        <v>314</v>
      </c>
    </row>
    <row r="7" spans="1:4" x14ac:dyDescent="0.3">
      <c r="A7" s="98"/>
      <c r="B7" s="98" t="s">
        <v>99</v>
      </c>
    </row>
    <row r="8" spans="1:4" x14ac:dyDescent="0.3">
      <c r="B8" s="98" t="s">
        <v>141</v>
      </c>
    </row>
    <row r="9" spans="1:4" x14ac:dyDescent="0.3">
      <c r="B9" s="98" t="s">
        <v>142</v>
      </c>
    </row>
    <row r="10" spans="1:4" x14ac:dyDescent="0.3">
      <c r="A10" s="98" t="s">
        <v>97</v>
      </c>
      <c r="B10" s="98"/>
    </row>
    <row r="11" spans="1:4" x14ac:dyDescent="0.3">
      <c r="A11" s="98"/>
      <c r="B11" s="98" t="s">
        <v>100</v>
      </c>
    </row>
    <row r="12" spans="1:4" x14ac:dyDescent="0.3">
      <c r="A12" s="98" t="s">
        <v>98</v>
      </c>
      <c r="B12" s="98"/>
    </row>
    <row r="13" spans="1:4" x14ac:dyDescent="0.3">
      <c r="A13" s="98"/>
      <c r="B13" s="98" t="s">
        <v>100</v>
      </c>
    </row>
    <row r="14" spans="1:4" x14ac:dyDescent="0.3">
      <c r="B14" t="s">
        <v>143</v>
      </c>
    </row>
    <row r="15" spans="1:4" x14ac:dyDescent="0.3">
      <c r="B15" t="s">
        <v>144</v>
      </c>
    </row>
    <row r="16" spans="1:4" x14ac:dyDescent="0.3">
      <c r="A16" t="s">
        <v>115</v>
      </c>
    </row>
    <row r="17" spans="1:10" x14ac:dyDescent="0.3">
      <c r="B17" s="98" t="s">
        <v>116</v>
      </c>
    </row>
    <row r="18" spans="1:10" x14ac:dyDescent="0.3">
      <c r="B18" t="s">
        <v>145</v>
      </c>
    </row>
    <row r="19" spans="1:10" x14ac:dyDescent="0.3">
      <c r="B19" t="s">
        <v>144</v>
      </c>
    </row>
    <row r="20" spans="1:10" x14ac:dyDescent="0.3">
      <c r="A20" t="s">
        <v>121</v>
      </c>
    </row>
    <row r="21" spans="1:10" x14ac:dyDescent="0.3">
      <c r="B21" t="s">
        <v>122</v>
      </c>
    </row>
    <row r="22" spans="1:10" x14ac:dyDescent="0.3">
      <c r="B22" t="s">
        <v>123</v>
      </c>
    </row>
    <row r="23" spans="1:10" x14ac:dyDescent="0.3">
      <c r="H23" s="41"/>
      <c r="I23" s="41"/>
      <c r="J23" s="41"/>
    </row>
    <row r="24" spans="1:10" x14ac:dyDescent="0.3">
      <c r="A24" t="s">
        <v>101</v>
      </c>
      <c r="D24" s="100" t="s">
        <v>107</v>
      </c>
      <c r="G24" s="41"/>
      <c r="H24" s="41"/>
      <c r="I24" s="41"/>
      <c r="J24" s="41"/>
    </row>
    <row r="25" spans="1:10" x14ac:dyDescent="0.3">
      <c r="B25" s="41" t="s">
        <v>104</v>
      </c>
      <c r="D25" s="100"/>
      <c r="F25" s="41"/>
      <c r="G25" s="41"/>
      <c r="H25" s="41"/>
      <c r="I25" s="41"/>
      <c r="J25" s="41"/>
    </row>
    <row r="26" spans="1:10" x14ac:dyDescent="0.3">
      <c r="A26" t="s">
        <v>102</v>
      </c>
      <c r="D26" s="100" t="s">
        <v>134</v>
      </c>
      <c r="G26" s="41"/>
      <c r="H26" s="41"/>
      <c r="I26" s="41"/>
      <c r="J26" s="41"/>
    </row>
    <row r="27" spans="1:10" x14ac:dyDescent="0.3">
      <c r="B27" s="41" t="s">
        <v>103</v>
      </c>
      <c r="D27" s="100"/>
      <c r="F27" s="41"/>
      <c r="G27" s="41"/>
    </row>
    <row r="28" spans="1:10" x14ac:dyDescent="0.3">
      <c r="A28" t="s">
        <v>105</v>
      </c>
      <c r="D28" s="100" t="s">
        <v>107</v>
      </c>
      <c r="H28" s="41"/>
      <c r="I28" s="41"/>
      <c r="J28" s="41"/>
    </row>
    <row r="29" spans="1:10" x14ac:dyDescent="0.3">
      <c r="B29" s="41" t="s">
        <v>133</v>
      </c>
      <c r="C29" s="169"/>
      <c r="D29" s="41"/>
      <c r="E29" s="41"/>
      <c r="F29" s="41"/>
      <c r="G29" s="169"/>
    </row>
    <row r="30" spans="1:10" x14ac:dyDescent="0.3">
      <c r="A30" t="s">
        <v>106</v>
      </c>
      <c r="D30" s="100" t="s">
        <v>134</v>
      </c>
    </row>
    <row r="31" spans="1:10" x14ac:dyDescent="0.3">
      <c r="B31" s="100" t="s">
        <v>103</v>
      </c>
      <c r="D31" s="100"/>
      <c r="F31" s="100"/>
      <c r="H31" s="41"/>
    </row>
    <row r="32" spans="1:10" x14ac:dyDescent="0.3">
      <c r="A32" t="s">
        <v>114</v>
      </c>
      <c r="D32" s="100" t="s">
        <v>134</v>
      </c>
      <c r="G32" s="169"/>
      <c r="H32" s="41"/>
    </row>
    <row r="33" spans="1:8" x14ac:dyDescent="0.3">
      <c r="B33" s="41" t="s">
        <v>135</v>
      </c>
      <c r="D33" s="100"/>
      <c r="F33" s="41"/>
      <c r="G33" s="169"/>
      <c r="H33" s="41"/>
    </row>
    <row r="34" spans="1:8" x14ac:dyDescent="0.3">
      <c r="A34" t="s">
        <v>108</v>
      </c>
      <c r="D34" s="100" t="s">
        <v>109</v>
      </c>
      <c r="G34" s="169"/>
      <c r="H34" s="41"/>
    </row>
    <row r="35" spans="1:8" x14ac:dyDescent="0.3">
      <c r="B35" s="41" t="s">
        <v>136</v>
      </c>
      <c r="D35" s="100"/>
      <c r="F35" s="41"/>
      <c r="G35" s="169"/>
      <c r="H35" s="41"/>
    </row>
    <row r="36" spans="1:8" x14ac:dyDescent="0.3">
      <c r="A36" t="s">
        <v>118</v>
      </c>
      <c r="D36" s="100" t="s">
        <v>120</v>
      </c>
      <c r="F36" s="41"/>
      <c r="G36" s="169"/>
      <c r="H36" s="41"/>
    </row>
    <row r="37" spans="1:8" x14ac:dyDescent="0.3">
      <c r="B37" s="41" t="s">
        <v>304</v>
      </c>
      <c r="D37" s="100"/>
      <c r="F37" s="41"/>
      <c r="G37" s="169"/>
      <c r="H37" s="41"/>
    </row>
    <row r="38" spans="1:8" x14ac:dyDescent="0.3">
      <c r="A38" t="s">
        <v>119</v>
      </c>
      <c r="D38" s="100" t="s">
        <v>117</v>
      </c>
      <c r="G38" s="169"/>
      <c r="H38" s="41"/>
    </row>
    <row r="39" spans="1:8" x14ac:dyDescent="0.3">
      <c r="B39" s="41" t="s">
        <v>137</v>
      </c>
      <c r="D39" s="100"/>
      <c r="F39" s="41"/>
      <c r="G39" s="169"/>
      <c r="H39" s="41"/>
    </row>
    <row r="40" spans="1:8" ht="8.4" customHeight="1" x14ac:dyDescent="0.3">
      <c r="B40" s="41"/>
      <c r="D40" s="100"/>
      <c r="F40" s="41"/>
      <c r="G40" s="169"/>
    </row>
    <row r="41" spans="1:8" x14ac:dyDescent="0.3">
      <c r="A41" t="s">
        <v>139</v>
      </c>
      <c r="B41" s="39"/>
      <c r="C41" s="39"/>
      <c r="D41" s="224"/>
    </row>
    <row r="42" spans="1:8" x14ac:dyDescent="0.3">
      <c r="A42" t="s">
        <v>138</v>
      </c>
      <c r="B42" s="39"/>
      <c r="C42" s="39" t="s">
        <v>311</v>
      </c>
      <c r="D42" s="222"/>
    </row>
    <row r="43" spans="1:8" x14ac:dyDescent="0.3">
      <c r="B43" s="39" t="s">
        <v>112</v>
      </c>
      <c r="C43" s="98" t="s">
        <v>248</v>
      </c>
      <c r="D43" s="222"/>
    </row>
    <row r="44" spans="1:8" x14ac:dyDescent="0.3">
      <c r="B44" s="39" t="s">
        <v>111</v>
      </c>
      <c r="C44" s="98" t="s">
        <v>248</v>
      </c>
      <c r="D44" s="222"/>
    </row>
    <row r="45" spans="1:8" x14ac:dyDescent="0.3">
      <c r="B45" s="39" t="s">
        <v>113</v>
      </c>
      <c r="C45" s="98" t="s">
        <v>248</v>
      </c>
      <c r="D45" s="222"/>
    </row>
    <row r="46" spans="1:8" x14ac:dyDescent="0.3">
      <c r="B46" s="39" t="s">
        <v>110</v>
      </c>
      <c r="C46" s="98" t="s">
        <v>248</v>
      </c>
      <c r="D46" s="222"/>
    </row>
    <row r="47" spans="1:8" x14ac:dyDescent="0.3">
      <c r="B47" s="39" t="s">
        <v>249</v>
      </c>
      <c r="C47" s="39"/>
      <c r="D47" s="222"/>
    </row>
    <row r="48" spans="1:8" ht="28.8" x14ac:dyDescent="0.3">
      <c r="B48" s="223" t="s">
        <v>312</v>
      </c>
      <c r="C48" s="98" t="s">
        <v>313</v>
      </c>
      <c r="D48" s="222"/>
    </row>
    <row r="49" spans="1:17" x14ac:dyDescent="0.3">
      <c r="A49" t="s">
        <v>126</v>
      </c>
      <c r="B49" s="39"/>
      <c r="C49" s="39"/>
      <c r="D49" s="222"/>
    </row>
    <row r="50" spans="1:17" x14ac:dyDescent="0.3">
      <c r="B50" t="s">
        <v>124</v>
      </c>
    </row>
    <row r="51" spans="1:17" x14ac:dyDescent="0.3">
      <c r="A51" t="s">
        <v>125</v>
      </c>
    </row>
    <row r="52" spans="1:17" x14ac:dyDescent="0.3">
      <c r="B52" t="s">
        <v>127</v>
      </c>
    </row>
    <row r="53" spans="1:17" x14ac:dyDescent="0.3">
      <c r="A53" t="s">
        <v>132</v>
      </c>
    </row>
    <row r="54" spans="1:17" x14ac:dyDescent="0.3">
      <c r="B54" t="s">
        <v>140</v>
      </c>
    </row>
    <row r="55" spans="1:17" x14ac:dyDescent="0.3">
      <c r="A55" t="s">
        <v>128</v>
      </c>
    </row>
    <row r="56" spans="1:17" x14ac:dyDescent="0.3">
      <c r="B56" t="s">
        <v>129</v>
      </c>
    </row>
    <row r="57" spans="1:17" ht="21.6" customHeight="1" x14ac:dyDescent="0.3">
      <c r="B57" s="26" t="s">
        <v>0</v>
      </c>
      <c r="C57" s="63"/>
      <c r="D57" s="64" t="s">
        <v>3</v>
      </c>
    </row>
    <row r="58" spans="1:17" ht="15.6" x14ac:dyDescent="0.3">
      <c r="B58" s="26" t="s">
        <v>1</v>
      </c>
      <c r="D58" s="65" t="s">
        <v>60</v>
      </c>
    </row>
    <row r="59" spans="1:17" ht="15.6" x14ac:dyDescent="0.3">
      <c r="B59" s="26" t="s">
        <v>2</v>
      </c>
    </row>
    <row r="61" spans="1:17" x14ac:dyDescent="0.3">
      <c r="H61" s="48"/>
    </row>
    <row r="62" spans="1:17" ht="15" thickBot="1" x14ac:dyDescent="0.35"/>
    <row r="63" spans="1:17" ht="21" x14ac:dyDescent="0.4">
      <c r="B63" s="54" t="s">
        <v>4</v>
      </c>
      <c r="C63" s="55"/>
      <c r="D63" s="29"/>
      <c r="E63" s="6"/>
      <c r="F63" s="6"/>
      <c r="G63" s="6"/>
      <c r="H63" s="6"/>
      <c r="I63" s="6"/>
      <c r="J63" s="6"/>
      <c r="K63" s="6"/>
      <c r="L63" s="6"/>
      <c r="M63" s="6"/>
      <c r="N63" s="7"/>
    </row>
    <row r="64" spans="1:17" x14ac:dyDescent="0.3">
      <c r="B64" s="8" t="s">
        <v>5</v>
      </c>
      <c r="C64" s="202" t="s">
        <v>83</v>
      </c>
      <c r="D64" s="203"/>
      <c r="E64" s="204"/>
      <c r="F64" s="52"/>
      <c r="G64" s="52"/>
      <c r="H64" s="52"/>
      <c r="I64" s="52"/>
      <c r="J64" s="9"/>
      <c r="K64" s="9"/>
      <c r="L64" s="9"/>
      <c r="M64" s="9"/>
      <c r="N64" s="10"/>
      <c r="O64" s="9"/>
      <c r="P64" s="9"/>
      <c r="Q64" s="9"/>
    </row>
    <row r="65" spans="1:19" x14ac:dyDescent="0.3">
      <c r="B65" s="8" t="s">
        <v>6</v>
      </c>
      <c r="C65" s="205" t="s">
        <v>84</v>
      </c>
      <c r="D65" s="206"/>
      <c r="E65" s="207"/>
      <c r="F65" s="9" t="s">
        <v>7</v>
      </c>
      <c r="G65" s="43"/>
      <c r="H65" s="208">
        <v>10001</v>
      </c>
      <c r="I65" s="209"/>
      <c r="J65" s="9" t="s">
        <v>8</v>
      </c>
      <c r="L65" s="205" t="s">
        <v>92</v>
      </c>
      <c r="M65" s="207"/>
      <c r="N65" s="56"/>
      <c r="O65" s="201"/>
      <c r="P65" s="201"/>
      <c r="Q65" s="201"/>
    </row>
    <row r="66" spans="1:19" x14ac:dyDescent="0.3">
      <c r="B66" s="8" t="s">
        <v>9</v>
      </c>
      <c r="C66" s="211" t="s">
        <v>85</v>
      </c>
      <c r="D66" s="212"/>
      <c r="E66" s="213"/>
      <c r="F66" s="9" t="s">
        <v>10</v>
      </c>
      <c r="G66" s="9"/>
      <c r="H66" s="216" t="s">
        <v>88</v>
      </c>
      <c r="I66" s="191"/>
      <c r="J66" s="192"/>
      <c r="K66" s="43"/>
      <c r="L66" s="43"/>
      <c r="M66" s="43"/>
      <c r="N66" s="56"/>
      <c r="O66" s="9"/>
      <c r="P66" s="9"/>
      <c r="Q66" s="9"/>
    </row>
    <row r="67" spans="1:19" x14ac:dyDescent="0.3">
      <c r="B67" s="8" t="s">
        <v>11</v>
      </c>
      <c r="C67" s="211" t="s">
        <v>86</v>
      </c>
      <c r="D67" s="212"/>
      <c r="E67" s="213"/>
      <c r="F67" s="9" t="s">
        <v>27</v>
      </c>
      <c r="G67" s="43"/>
      <c r="H67" s="205" t="s">
        <v>89</v>
      </c>
      <c r="I67" s="206"/>
      <c r="J67" s="207"/>
      <c r="K67" s="9"/>
      <c r="L67" s="9"/>
      <c r="M67" s="9"/>
      <c r="N67" s="10"/>
      <c r="O67" s="9"/>
      <c r="P67" s="9"/>
      <c r="Q67" s="9"/>
    </row>
    <row r="68" spans="1:19" ht="15" thickBot="1" x14ac:dyDescent="0.35">
      <c r="B68" s="8" t="s">
        <v>12</v>
      </c>
      <c r="C68" s="205" t="s">
        <v>87</v>
      </c>
      <c r="D68" s="206"/>
      <c r="E68" s="207"/>
      <c r="H68" s="43"/>
      <c r="I68" s="43"/>
      <c r="J68" s="43"/>
      <c r="K68" s="9"/>
      <c r="L68" s="53" t="s">
        <v>67</v>
      </c>
      <c r="M68" s="9" t="s">
        <v>68</v>
      </c>
      <c r="N68" s="10"/>
      <c r="O68" s="9"/>
      <c r="P68" s="9"/>
      <c r="Q68" s="9"/>
    </row>
    <row r="69" spans="1:19" ht="15" thickBot="1" x14ac:dyDescent="0.35">
      <c r="B69" s="8"/>
      <c r="C69" s="9"/>
      <c r="D69" s="168"/>
      <c r="E69" s="9"/>
      <c r="F69" s="53" t="s">
        <v>66</v>
      </c>
      <c r="G69" s="9"/>
      <c r="H69" s="9"/>
      <c r="I69" s="9"/>
      <c r="J69" s="9"/>
      <c r="L69" s="94" t="s">
        <v>94</v>
      </c>
      <c r="M69" s="81"/>
      <c r="N69" s="10"/>
    </row>
    <row r="70" spans="1:19" x14ac:dyDescent="0.3">
      <c r="B70" s="8"/>
      <c r="C70" s="9"/>
      <c r="D70" s="168"/>
      <c r="E70" s="9"/>
      <c r="H70" s="9"/>
      <c r="I70" s="9"/>
      <c r="J70" s="9"/>
      <c r="N70" s="10"/>
    </row>
    <row r="71" spans="1:19" ht="15" thickBot="1" x14ac:dyDescent="0.35">
      <c r="B71" s="11"/>
      <c r="C71" s="12"/>
      <c r="D71" s="71"/>
      <c r="E71" s="12"/>
      <c r="F71" s="57"/>
      <c r="G71" s="12"/>
      <c r="H71" s="12"/>
      <c r="I71" s="12"/>
      <c r="J71" s="12"/>
      <c r="K71" s="12"/>
      <c r="L71" s="12"/>
      <c r="M71" s="12"/>
      <c r="N71" s="13"/>
    </row>
    <row r="72" spans="1:19" ht="21" x14ac:dyDescent="0.4">
      <c r="B72" s="14" t="s">
        <v>45</v>
      </c>
    </row>
    <row r="73" spans="1:19" x14ac:dyDescent="0.3">
      <c r="B73" s="15" t="s">
        <v>47</v>
      </c>
      <c r="C73" s="93" t="s">
        <v>332</v>
      </c>
    </row>
    <row r="74" spans="1:19" x14ac:dyDescent="0.3">
      <c r="B74" s="15" t="s">
        <v>43</v>
      </c>
      <c r="C74" s="93" t="s">
        <v>91</v>
      </c>
    </row>
    <row r="75" spans="1:19" x14ac:dyDescent="0.3">
      <c r="B75" s="15" t="s">
        <v>33</v>
      </c>
      <c r="C75" s="93" t="s">
        <v>198</v>
      </c>
      <c r="D75" s="58"/>
      <c r="R75" s="35"/>
      <c r="S75" s="35"/>
    </row>
    <row r="76" spans="1:19" x14ac:dyDescent="0.3">
      <c r="B76" s="15" t="s">
        <v>49</v>
      </c>
      <c r="C76" s="93" t="s">
        <v>90</v>
      </c>
      <c r="D76" s="58"/>
      <c r="G76" s="95" t="s">
        <v>318</v>
      </c>
    </row>
    <row r="77" spans="1:19" x14ac:dyDescent="0.3">
      <c r="B77" s="15"/>
      <c r="D77" s="58"/>
      <c r="F77" s="49"/>
    </row>
    <row r="78" spans="1:19" x14ac:dyDescent="0.3">
      <c r="B78" s="15" t="s">
        <v>54</v>
      </c>
      <c r="D78" s="58"/>
    </row>
    <row r="79" spans="1:19" ht="43.8" x14ac:dyDescent="0.35">
      <c r="B79" t="s">
        <v>306</v>
      </c>
      <c r="C79" t="s">
        <v>13</v>
      </c>
      <c r="D79" s="59" t="s">
        <v>56</v>
      </c>
      <c r="E79" t="s">
        <v>14</v>
      </c>
      <c r="F79" s="1" t="s">
        <v>51</v>
      </c>
      <c r="G79" t="s">
        <v>14</v>
      </c>
      <c r="H79" s="1" t="s">
        <v>72</v>
      </c>
      <c r="I79" s="1" t="s">
        <v>14</v>
      </c>
      <c r="J79" s="1" t="s">
        <v>71</v>
      </c>
      <c r="K79" s="1" t="s">
        <v>14</v>
      </c>
      <c r="L79" s="1" t="s">
        <v>53</v>
      </c>
      <c r="M79" s="1" t="s">
        <v>14</v>
      </c>
      <c r="N79" s="174" t="s">
        <v>310</v>
      </c>
      <c r="O79" s="1" t="s">
        <v>14</v>
      </c>
      <c r="P79" s="1" t="s">
        <v>52</v>
      </c>
      <c r="Q79" s="1" t="s">
        <v>14</v>
      </c>
      <c r="R79" s="21" t="s">
        <v>23</v>
      </c>
    </row>
    <row r="80" spans="1:19" ht="17.399999999999999" x14ac:dyDescent="0.35">
      <c r="A80" t="s">
        <v>17</v>
      </c>
      <c r="B80" s="92"/>
      <c r="C80" s="92"/>
      <c r="D80" s="82">
        <v>50</v>
      </c>
      <c r="E80" s="89"/>
      <c r="F80" s="82">
        <v>25</v>
      </c>
      <c r="G80" s="89"/>
      <c r="H80" s="82">
        <v>40</v>
      </c>
      <c r="I80" s="169"/>
      <c r="J80" s="82">
        <v>30</v>
      </c>
      <c r="K80" s="169"/>
      <c r="L80" s="82">
        <v>30</v>
      </c>
      <c r="M80" s="169"/>
      <c r="N80" s="17"/>
      <c r="O80" s="169"/>
      <c r="P80" s="82">
        <v>20</v>
      </c>
      <c r="Q80" s="169"/>
      <c r="R80" s="84">
        <f>(D80*E80)+(F80*G80)+(H80*I80)+(J80*K80)+(P80*Q80)+(L80*M80)+(N80*O80)</f>
        <v>0</v>
      </c>
    </row>
    <row r="81" spans="1:18" ht="17.399999999999999" x14ac:dyDescent="0.35">
      <c r="A81" s="2" t="s">
        <v>18</v>
      </c>
      <c r="B81" s="92"/>
      <c r="C81" s="92"/>
      <c r="D81" s="82">
        <v>50</v>
      </c>
      <c r="E81" s="89"/>
      <c r="F81" s="82">
        <v>25</v>
      </c>
      <c r="G81" s="89"/>
      <c r="H81" s="82">
        <v>40</v>
      </c>
      <c r="I81" s="169"/>
      <c r="J81" s="82">
        <v>30</v>
      </c>
      <c r="K81" s="89"/>
      <c r="L81" s="82">
        <v>30</v>
      </c>
      <c r="M81" s="89"/>
      <c r="N81" s="17"/>
      <c r="O81" s="169"/>
      <c r="P81" s="82">
        <v>20</v>
      </c>
      <c r="Q81" s="169"/>
      <c r="R81" s="84">
        <f t="shared" ref="R81:R85" si="0">(D81*E81)+(F81*G81)+(H81*I81)+(J81*K81)+(P81*Q81)+(L81*M81)+(N81*O81)</f>
        <v>0</v>
      </c>
    </row>
    <row r="82" spans="1:18" ht="17.399999999999999" x14ac:dyDescent="0.35">
      <c r="A82" s="2" t="s">
        <v>19</v>
      </c>
      <c r="B82" s="101"/>
      <c r="C82" s="101"/>
      <c r="D82" s="82">
        <v>50</v>
      </c>
      <c r="E82" s="89"/>
      <c r="F82" s="82">
        <v>25</v>
      </c>
      <c r="G82" s="169"/>
      <c r="H82" s="82">
        <v>40</v>
      </c>
      <c r="I82" s="169"/>
      <c r="J82" s="82">
        <v>30</v>
      </c>
      <c r="K82" s="169"/>
      <c r="L82" s="82">
        <v>30</v>
      </c>
      <c r="M82" s="169"/>
      <c r="N82" s="102"/>
      <c r="O82" s="103"/>
      <c r="P82" s="82">
        <v>20</v>
      </c>
      <c r="Q82" s="169"/>
      <c r="R82" s="84">
        <f t="shared" si="0"/>
        <v>0</v>
      </c>
    </row>
    <row r="83" spans="1:18" ht="17.399999999999999" x14ac:dyDescent="0.35">
      <c r="A83" s="2" t="s">
        <v>20</v>
      </c>
      <c r="B83" s="15"/>
      <c r="C83" s="15"/>
      <c r="D83" s="82">
        <v>50</v>
      </c>
      <c r="E83" s="169"/>
      <c r="F83" s="82">
        <v>25</v>
      </c>
      <c r="G83" s="169"/>
      <c r="H83" s="82">
        <v>40</v>
      </c>
      <c r="I83" s="169"/>
      <c r="J83" s="82">
        <v>30</v>
      </c>
      <c r="K83" s="169"/>
      <c r="L83" s="82">
        <v>30</v>
      </c>
      <c r="M83" s="169"/>
      <c r="N83" s="17"/>
      <c r="O83" s="169"/>
      <c r="P83" s="82">
        <v>20</v>
      </c>
      <c r="Q83" s="169"/>
      <c r="R83" s="84">
        <f t="shared" si="0"/>
        <v>0</v>
      </c>
    </row>
    <row r="84" spans="1:18" ht="17.399999999999999" x14ac:dyDescent="0.35">
      <c r="A84" s="2" t="s">
        <v>21</v>
      </c>
      <c r="B84" s="15"/>
      <c r="C84" s="15"/>
      <c r="D84" s="82">
        <v>50</v>
      </c>
      <c r="E84" s="169"/>
      <c r="F84" s="82">
        <v>25</v>
      </c>
      <c r="G84" s="169"/>
      <c r="H84" s="82">
        <v>40</v>
      </c>
      <c r="I84" s="169"/>
      <c r="J84" s="82">
        <v>30</v>
      </c>
      <c r="K84" s="169"/>
      <c r="L84" s="82">
        <v>30</v>
      </c>
      <c r="M84" s="169"/>
      <c r="N84" s="17"/>
      <c r="O84" s="169"/>
      <c r="P84" s="82">
        <v>20</v>
      </c>
      <c r="Q84" s="169"/>
      <c r="R84" s="84">
        <f t="shared" si="0"/>
        <v>0</v>
      </c>
    </row>
    <row r="85" spans="1:18" ht="18" thickBot="1" x14ac:dyDescent="0.4">
      <c r="A85" s="22" t="s">
        <v>22</v>
      </c>
      <c r="B85" s="79"/>
      <c r="C85" s="79"/>
      <c r="D85" s="83">
        <v>50</v>
      </c>
      <c r="E85" s="25"/>
      <c r="F85" s="83">
        <v>25</v>
      </c>
      <c r="G85" s="25"/>
      <c r="H85" s="83">
        <v>40</v>
      </c>
      <c r="I85" s="25"/>
      <c r="J85" s="83">
        <v>30</v>
      </c>
      <c r="K85" s="25"/>
      <c r="L85" s="83">
        <v>30</v>
      </c>
      <c r="M85" s="25"/>
      <c r="N85" s="24"/>
      <c r="O85" s="25"/>
      <c r="P85" s="83">
        <v>20</v>
      </c>
      <c r="Q85" s="25"/>
      <c r="R85" s="85">
        <f t="shared" si="0"/>
        <v>0</v>
      </c>
    </row>
    <row r="86" spans="1:18" ht="18" thickTop="1" x14ac:dyDescent="0.35">
      <c r="R86" s="84">
        <f>SUM(R80:R85)</f>
        <v>0</v>
      </c>
    </row>
    <row r="87" spans="1:18" ht="43.8" x14ac:dyDescent="0.35">
      <c r="B87" s="174" t="s">
        <v>307</v>
      </c>
      <c r="C87" s="1" t="s">
        <v>81</v>
      </c>
      <c r="D87" s="59" t="s">
        <v>56</v>
      </c>
      <c r="E87" s="169" t="s">
        <v>14</v>
      </c>
      <c r="F87" s="59" t="s">
        <v>51</v>
      </c>
      <c r="G87" s="169" t="s">
        <v>14</v>
      </c>
      <c r="H87" s="59" t="s">
        <v>72</v>
      </c>
      <c r="I87" s="59" t="s">
        <v>14</v>
      </c>
      <c r="J87" s="59" t="s">
        <v>71</v>
      </c>
      <c r="K87" s="59" t="s">
        <v>14</v>
      </c>
      <c r="L87" s="59" t="s">
        <v>53</v>
      </c>
      <c r="M87" s="59" t="s">
        <v>14</v>
      </c>
      <c r="N87" s="174" t="s">
        <v>305</v>
      </c>
      <c r="O87" s="59" t="s">
        <v>14</v>
      </c>
      <c r="P87" s="1" t="s">
        <v>52</v>
      </c>
      <c r="Q87" s="1" t="s">
        <v>14</v>
      </c>
      <c r="R87" s="21" t="s">
        <v>23</v>
      </c>
    </row>
    <row r="88" spans="1:18" ht="17.399999999999999" x14ac:dyDescent="0.35">
      <c r="A88" t="s">
        <v>17</v>
      </c>
      <c r="B88" s="92" t="s">
        <v>316</v>
      </c>
      <c r="C88" s="92" t="s">
        <v>73</v>
      </c>
      <c r="D88" s="74">
        <v>50</v>
      </c>
      <c r="E88" s="89">
        <v>1</v>
      </c>
      <c r="F88" s="74">
        <v>25</v>
      </c>
      <c r="G88" s="89">
        <v>2</v>
      </c>
      <c r="H88" s="74">
        <v>40</v>
      </c>
      <c r="I88" s="169"/>
      <c r="J88" s="74">
        <v>30</v>
      </c>
      <c r="K88" s="169"/>
      <c r="L88" s="74">
        <v>30</v>
      </c>
      <c r="M88" s="169"/>
      <c r="N88" s="17"/>
      <c r="O88" s="169"/>
      <c r="P88" s="74">
        <v>20</v>
      </c>
      <c r="Q88" s="169"/>
      <c r="R88" s="76">
        <f>(D88*E88)+(F88*G88)+(H88*I88)+(J88*K88)+(P88*Q88)+(L88*M88)+(N88*O88)</f>
        <v>100</v>
      </c>
    </row>
    <row r="89" spans="1:18" ht="17.399999999999999" x14ac:dyDescent="0.35">
      <c r="A89" s="2" t="s">
        <v>18</v>
      </c>
      <c r="B89" s="92" t="s">
        <v>191</v>
      </c>
      <c r="C89" s="92" t="s">
        <v>319</v>
      </c>
      <c r="D89" s="74">
        <v>50</v>
      </c>
      <c r="E89" s="89">
        <v>1</v>
      </c>
      <c r="F89" s="74">
        <v>25</v>
      </c>
      <c r="G89" s="169"/>
      <c r="H89" s="74">
        <v>40</v>
      </c>
      <c r="I89" s="169"/>
      <c r="J89" s="74">
        <v>30</v>
      </c>
      <c r="K89" s="169"/>
      <c r="L89" s="74">
        <v>30</v>
      </c>
      <c r="M89" s="169"/>
      <c r="N89" s="17"/>
      <c r="O89" s="169"/>
      <c r="P89" s="74">
        <v>20</v>
      </c>
      <c r="Q89" s="169"/>
      <c r="R89" s="76">
        <f t="shared" ref="R89:R93" si="1">(D89*E89)+(F89*G89)+(H89*I89)+(J89*K89)+(P89*Q89)+(L89*M89)+(N89*O89)</f>
        <v>50</v>
      </c>
    </row>
    <row r="90" spans="1:18" ht="17.399999999999999" x14ac:dyDescent="0.35">
      <c r="A90" s="2" t="s">
        <v>19</v>
      </c>
      <c r="B90" s="15"/>
      <c r="C90" s="15"/>
      <c r="D90" s="74">
        <v>50</v>
      </c>
      <c r="E90" s="169"/>
      <c r="F90" s="74">
        <v>25</v>
      </c>
      <c r="G90" s="169"/>
      <c r="H90" s="74">
        <v>40</v>
      </c>
      <c r="I90" s="169"/>
      <c r="J90" s="74">
        <v>30</v>
      </c>
      <c r="K90" s="169"/>
      <c r="L90" s="74">
        <v>30</v>
      </c>
      <c r="M90" s="169"/>
      <c r="N90" s="17"/>
      <c r="O90" s="169"/>
      <c r="P90" s="74">
        <v>20</v>
      </c>
      <c r="Q90" s="169"/>
      <c r="R90" s="76">
        <f t="shared" si="1"/>
        <v>0</v>
      </c>
    </row>
    <row r="91" spans="1:18" ht="17.399999999999999" x14ac:dyDescent="0.35">
      <c r="A91" s="2" t="s">
        <v>20</v>
      </c>
      <c r="B91" s="15"/>
      <c r="C91" s="15"/>
      <c r="D91" s="74">
        <v>50</v>
      </c>
      <c r="E91" s="169"/>
      <c r="F91" s="74">
        <v>25</v>
      </c>
      <c r="G91" s="169"/>
      <c r="H91" s="74">
        <v>40</v>
      </c>
      <c r="I91" s="169"/>
      <c r="J91" s="74">
        <v>30</v>
      </c>
      <c r="K91" s="169"/>
      <c r="L91" s="74">
        <v>30</v>
      </c>
      <c r="M91" s="169"/>
      <c r="N91" s="17"/>
      <c r="O91" s="169"/>
      <c r="P91" s="74">
        <v>20</v>
      </c>
      <c r="Q91" s="169"/>
      <c r="R91" s="76">
        <f t="shared" si="1"/>
        <v>0</v>
      </c>
    </row>
    <row r="92" spans="1:18" ht="17.399999999999999" x14ac:dyDescent="0.35">
      <c r="A92" s="2" t="s">
        <v>21</v>
      </c>
      <c r="B92" s="15"/>
      <c r="C92" s="15"/>
      <c r="D92" s="74">
        <v>50</v>
      </c>
      <c r="E92" s="169"/>
      <c r="F92" s="74">
        <v>25</v>
      </c>
      <c r="G92" s="169"/>
      <c r="H92" s="74">
        <v>40</v>
      </c>
      <c r="I92" s="169"/>
      <c r="J92" s="74">
        <v>30</v>
      </c>
      <c r="K92" s="169"/>
      <c r="L92" s="74">
        <v>30</v>
      </c>
      <c r="M92" s="169"/>
      <c r="N92" s="17"/>
      <c r="O92" s="169"/>
      <c r="P92" s="74">
        <v>20</v>
      </c>
      <c r="Q92" s="169"/>
      <c r="R92" s="76">
        <f t="shared" si="1"/>
        <v>0</v>
      </c>
    </row>
    <row r="93" spans="1:18" ht="18" thickBot="1" x14ac:dyDescent="0.4">
      <c r="A93" s="22" t="s">
        <v>22</v>
      </c>
      <c r="B93" s="79"/>
      <c r="C93" s="79"/>
      <c r="D93" s="75">
        <v>50</v>
      </c>
      <c r="E93" s="25"/>
      <c r="F93" s="75">
        <v>25</v>
      </c>
      <c r="G93" s="25"/>
      <c r="H93" s="75">
        <v>40</v>
      </c>
      <c r="I93" s="25"/>
      <c r="J93" s="75">
        <v>30</v>
      </c>
      <c r="K93" s="25"/>
      <c r="L93" s="75">
        <v>30</v>
      </c>
      <c r="M93" s="25"/>
      <c r="N93" s="24"/>
      <c r="O93" s="25"/>
      <c r="P93" s="75">
        <v>20</v>
      </c>
      <c r="Q93" s="25"/>
      <c r="R93" s="77">
        <f t="shared" si="1"/>
        <v>0</v>
      </c>
    </row>
    <row r="94" spans="1:18" ht="18" thickTop="1" x14ac:dyDescent="0.35">
      <c r="R94" s="76">
        <f>SUM(R88:R93)</f>
        <v>150</v>
      </c>
    </row>
    <row r="95" spans="1:18" ht="17.399999999999999" x14ac:dyDescent="0.35">
      <c r="R95" s="170"/>
    </row>
    <row r="96" spans="1:18" ht="58.2" x14ac:dyDescent="0.35">
      <c r="B96" t="s">
        <v>57</v>
      </c>
      <c r="C96" t="s">
        <v>13</v>
      </c>
      <c r="D96" s="59" t="s">
        <v>194</v>
      </c>
      <c r="E96" s="154" t="s">
        <v>14</v>
      </c>
      <c r="F96" s="59" t="s">
        <v>196</v>
      </c>
      <c r="G96" s="154" t="s">
        <v>14</v>
      </c>
      <c r="H96" s="59" t="s">
        <v>195</v>
      </c>
      <c r="I96" s="154" t="s">
        <v>14</v>
      </c>
      <c r="J96" s="35" t="s">
        <v>51</v>
      </c>
      <c r="K96" s="154" t="s">
        <v>14</v>
      </c>
      <c r="L96" s="167" t="s">
        <v>303</v>
      </c>
      <c r="M96" s="154" t="s">
        <v>14</v>
      </c>
      <c r="N96" s="20" t="s">
        <v>23</v>
      </c>
    </row>
    <row r="97" spans="1:14" ht="17.399999999999999" x14ac:dyDescent="0.35">
      <c r="A97" t="s">
        <v>17</v>
      </c>
      <c r="B97" s="92" t="s">
        <v>317</v>
      </c>
      <c r="C97" s="92" t="s">
        <v>73</v>
      </c>
      <c r="D97" s="82">
        <v>50</v>
      </c>
      <c r="E97" s="169"/>
      <c r="F97" s="82">
        <v>40</v>
      </c>
      <c r="G97" s="89">
        <v>1</v>
      </c>
      <c r="H97" s="82">
        <v>30</v>
      </c>
      <c r="I97" s="89"/>
      <c r="J97" s="82">
        <v>15</v>
      </c>
      <c r="K97" s="89">
        <v>4</v>
      </c>
      <c r="L97" s="82">
        <v>30</v>
      </c>
      <c r="M97" s="89"/>
      <c r="N97" s="84">
        <f>(D97*E97)+(F97*G97)+(H97*I97)+(J97*K97)+(L97*M97)</f>
        <v>100</v>
      </c>
    </row>
    <row r="98" spans="1:14" ht="17.399999999999999" x14ac:dyDescent="0.35">
      <c r="A98" t="s">
        <v>18</v>
      </c>
      <c r="B98" s="15"/>
      <c r="C98" s="15"/>
      <c r="D98" s="82">
        <v>50</v>
      </c>
      <c r="E98" s="169"/>
      <c r="F98" s="82">
        <v>40</v>
      </c>
      <c r="G98" s="169"/>
      <c r="H98" s="82">
        <v>30</v>
      </c>
      <c r="J98" s="82">
        <v>15</v>
      </c>
      <c r="L98" s="82">
        <v>30</v>
      </c>
      <c r="N98" s="84">
        <f t="shared" ref="N98:N102" si="2">(D98*E98)+(F98*G98)+(H98*I98)+(J98*K98)+(L98*M98)</f>
        <v>0</v>
      </c>
    </row>
    <row r="99" spans="1:14" ht="17.399999999999999" x14ac:dyDescent="0.35">
      <c r="A99" t="s">
        <v>19</v>
      </c>
      <c r="B99" s="15"/>
      <c r="C99" s="15"/>
      <c r="D99" s="82">
        <v>50</v>
      </c>
      <c r="E99" s="169"/>
      <c r="F99" s="82">
        <v>40</v>
      </c>
      <c r="G99" s="169"/>
      <c r="H99" s="82">
        <v>30</v>
      </c>
      <c r="J99" s="82">
        <v>15</v>
      </c>
      <c r="L99" s="82">
        <v>30</v>
      </c>
      <c r="N99" s="84">
        <f t="shared" si="2"/>
        <v>0</v>
      </c>
    </row>
    <row r="100" spans="1:14" ht="17.399999999999999" x14ac:dyDescent="0.35">
      <c r="A100" t="s">
        <v>20</v>
      </c>
      <c r="B100" s="15"/>
      <c r="C100" s="15"/>
      <c r="D100" s="82">
        <v>50</v>
      </c>
      <c r="E100" s="169"/>
      <c r="F100" s="82">
        <v>40</v>
      </c>
      <c r="G100" s="169"/>
      <c r="H100" s="82">
        <v>30</v>
      </c>
      <c r="J100" s="82">
        <v>15</v>
      </c>
      <c r="L100" s="82">
        <v>30</v>
      </c>
      <c r="N100" s="84">
        <f t="shared" si="2"/>
        <v>0</v>
      </c>
    </row>
    <row r="101" spans="1:14" ht="17.399999999999999" x14ac:dyDescent="0.35">
      <c r="A101" t="s">
        <v>21</v>
      </c>
      <c r="B101" s="15"/>
      <c r="C101" s="15"/>
      <c r="D101" s="82">
        <v>50</v>
      </c>
      <c r="E101" s="169"/>
      <c r="F101" s="82">
        <v>40</v>
      </c>
      <c r="G101" s="169"/>
      <c r="H101" s="82">
        <v>30</v>
      </c>
      <c r="J101" s="82">
        <v>15</v>
      </c>
      <c r="L101" s="82">
        <v>30</v>
      </c>
      <c r="N101" s="84">
        <f t="shared" si="2"/>
        <v>0</v>
      </c>
    </row>
    <row r="102" spans="1:14" ht="18" thickBot="1" x14ac:dyDescent="0.4">
      <c r="A102" s="23" t="s">
        <v>22</v>
      </c>
      <c r="B102" s="79"/>
      <c r="C102" s="79"/>
      <c r="D102" s="83">
        <v>50</v>
      </c>
      <c r="E102" s="25"/>
      <c r="F102" s="83">
        <v>40</v>
      </c>
      <c r="G102" s="25"/>
      <c r="H102" s="83">
        <v>30</v>
      </c>
      <c r="I102" s="23"/>
      <c r="J102" s="83">
        <v>15</v>
      </c>
      <c r="K102" s="23"/>
      <c r="L102" s="83">
        <v>30</v>
      </c>
      <c r="M102" s="23"/>
      <c r="N102" s="85">
        <f t="shared" si="2"/>
        <v>0</v>
      </c>
    </row>
    <row r="103" spans="1:14" ht="18" thickTop="1" x14ac:dyDescent="0.35">
      <c r="H103" s="16"/>
      <c r="J103" s="16"/>
      <c r="N103" s="84">
        <f>SUM(N97:N102)</f>
        <v>100</v>
      </c>
    </row>
    <row r="105" spans="1:14" x14ac:dyDescent="0.3">
      <c r="B105" s="15" t="s">
        <v>24</v>
      </c>
      <c r="C105" s="41" t="s">
        <v>15</v>
      </c>
    </row>
    <row r="106" spans="1:14" ht="29.4" x14ac:dyDescent="0.35">
      <c r="B106" t="s">
        <v>48</v>
      </c>
      <c r="C106" t="s">
        <v>13</v>
      </c>
      <c r="D106" s="59" t="s">
        <v>55</v>
      </c>
      <c r="E106" t="s">
        <v>14</v>
      </c>
      <c r="F106" s="20" t="s">
        <v>23</v>
      </c>
    </row>
    <row r="107" spans="1:14" ht="17.399999999999999" x14ac:dyDescent="0.35">
      <c r="A107" t="s">
        <v>17</v>
      </c>
      <c r="B107" s="15"/>
      <c r="C107" s="15" t="s">
        <v>44</v>
      </c>
      <c r="D107" s="82">
        <v>30</v>
      </c>
      <c r="E107" s="169"/>
      <c r="F107" s="84">
        <f>(D107*E107)</f>
        <v>0</v>
      </c>
    </row>
    <row r="108" spans="1:14" ht="17.399999999999999" x14ac:dyDescent="0.35">
      <c r="A108" t="s">
        <v>18</v>
      </c>
      <c r="B108" s="15"/>
      <c r="C108" s="15"/>
      <c r="D108" s="82">
        <v>30</v>
      </c>
      <c r="E108" s="169"/>
      <c r="F108" s="84">
        <f>(D108*E108)</f>
        <v>0</v>
      </c>
    </row>
    <row r="109" spans="1:14" ht="18" thickBot="1" x14ac:dyDescent="0.4">
      <c r="A109" s="23" t="s">
        <v>19</v>
      </c>
      <c r="B109" s="79"/>
      <c r="C109" s="79"/>
      <c r="D109" s="83">
        <v>30</v>
      </c>
      <c r="E109" s="25"/>
      <c r="F109" s="85">
        <f t="shared" ref="F109" si="3">(D109*E109)</f>
        <v>0</v>
      </c>
    </row>
    <row r="110" spans="1:14" ht="18" thickTop="1" x14ac:dyDescent="0.35">
      <c r="E110" s="169"/>
      <c r="F110" s="84">
        <f>SUM(F107:F109)</f>
        <v>0</v>
      </c>
    </row>
    <row r="111" spans="1:14" ht="17.399999999999999" x14ac:dyDescent="0.35">
      <c r="E111" s="169"/>
      <c r="F111" s="18"/>
    </row>
    <row r="112" spans="1:14" ht="21" x14ac:dyDescent="0.4">
      <c r="B112" s="14" t="s">
        <v>26</v>
      </c>
    </row>
    <row r="113" spans="2:24" ht="21.6" thickBot="1" x14ac:dyDescent="0.45">
      <c r="B113" s="14"/>
    </row>
    <row r="114" spans="2:24" x14ac:dyDescent="0.3">
      <c r="B114" s="5"/>
      <c r="C114" s="29" t="s">
        <v>33</v>
      </c>
      <c r="D114" s="29" t="s">
        <v>34</v>
      </c>
      <c r="E114" s="29" t="s">
        <v>33</v>
      </c>
      <c r="F114" s="29" t="s">
        <v>34</v>
      </c>
      <c r="G114" s="29" t="s">
        <v>33</v>
      </c>
      <c r="H114" s="30" t="s">
        <v>34</v>
      </c>
    </row>
    <row r="115" spans="2:24" x14ac:dyDescent="0.3">
      <c r="B115" s="8" t="s">
        <v>31</v>
      </c>
      <c r="C115" s="104">
        <v>66103</v>
      </c>
      <c r="D115" s="105">
        <v>0.70833333333333337</v>
      </c>
      <c r="E115" s="31"/>
      <c r="F115" s="37"/>
      <c r="G115" s="31"/>
      <c r="H115" s="32"/>
    </row>
    <row r="116" spans="2:24" ht="15" thickBot="1" x14ac:dyDescent="0.35">
      <c r="B116" s="11" t="s">
        <v>32</v>
      </c>
      <c r="C116" s="106">
        <v>66105</v>
      </c>
      <c r="D116" s="107">
        <v>0.91666666666666663</v>
      </c>
      <c r="E116" s="33"/>
      <c r="F116" s="38"/>
      <c r="G116" s="33"/>
      <c r="H116" s="34"/>
    </row>
    <row r="118" spans="2:24" x14ac:dyDescent="0.3">
      <c r="C118" s="177" t="s">
        <v>25</v>
      </c>
      <c r="D118" s="177" t="s">
        <v>37</v>
      </c>
      <c r="E118" s="181" t="s">
        <v>23</v>
      </c>
      <c r="F118" s="181"/>
    </row>
    <row r="119" spans="2:24" x14ac:dyDescent="0.3">
      <c r="B119" s="15" t="s">
        <v>339</v>
      </c>
      <c r="C119" s="74">
        <v>10.75</v>
      </c>
      <c r="D119" s="177"/>
      <c r="E119" s="180">
        <f>C119*D119</f>
        <v>0</v>
      </c>
      <c r="F119" s="180"/>
      <c r="H119" s="220" t="s">
        <v>340</v>
      </c>
      <c r="I119" s="220"/>
      <c r="J119" s="220"/>
    </row>
    <row r="120" spans="2:24" x14ac:dyDescent="0.3">
      <c r="B120" s="15" t="s">
        <v>35</v>
      </c>
      <c r="C120" s="74">
        <v>20</v>
      </c>
      <c r="D120" s="177"/>
      <c r="E120" s="180">
        <f>C120*D120</f>
        <v>0</v>
      </c>
      <c r="F120" s="180"/>
      <c r="H120" s="221" t="s">
        <v>342</v>
      </c>
      <c r="I120" s="15"/>
      <c r="J120" s="15"/>
    </row>
    <row r="121" spans="2:24" x14ac:dyDescent="0.3">
      <c r="B121" s="15" t="s">
        <v>35</v>
      </c>
      <c r="C121" s="74">
        <v>10</v>
      </c>
      <c r="D121" s="177"/>
      <c r="E121" s="180">
        <f>C121*D121</f>
        <v>0</v>
      </c>
      <c r="F121" s="180"/>
      <c r="G121" s="178"/>
      <c r="H121" s="221" t="s">
        <v>343</v>
      </c>
      <c r="I121" s="15"/>
      <c r="J121" s="15"/>
    </row>
    <row r="122" spans="2:24" x14ac:dyDescent="0.3">
      <c r="B122" s="15" t="s">
        <v>36</v>
      </c>
      <c r="C122" s="74">
        <v>43</v>
      </c>
      <c r="D122" s="177"/>
      <c r="E122" s="180">
        <f>C122*D122</f>
        <v>0</v>
      </c>
      <c r="F122" s="180"/>
      <c r="H122" s="221" t="s">
        <v>344</v>
      </c>
      <c r="I122" s="15"/>
      <c r="J122" s="15"/>
      <c r="R122" s="40"/>
      <c r="S122" s="40"/>
      <c r="T122" s="40"/>
      <c r="U122" s="40"/>
      <c r="V122" s="40"/>
    </row>
    <row r="123" spans="2:24" ht="15" thickBot="1" x14ac:dyDescent="0.35">
      <c r="B123" s="79" t="s">
        <v>36</v>
      </c>
      <c r="C123" s="75">
        <v>21.5</v>
      </c>
      <c r="D123" s="25">
        <v>2</v>
      </c>
      <c r="E123" s="182">
        <f>C123*D123</f>
        <v>43</v>
      </c>
      <c r="F123" s="182"/>
      <c r="H123" s="221" t="s">
        <v>345</v>
      </c>
      <c r="I123" s="15"/>
      <c r="J123" s="15"/>
      <c r="R123" s="40"/>
      <c r="S123" s="218"/>
      <c r="T123" s="154"/>
      <c r="U123" s="219"/>
      <c r="V123" s="219"/>
      <c r="W123" s="178"/>
      <c r="X123" s="108"/>
    </row>
    <row r="124" spans="2:24" ht="15" thickTop="1" x14ac:dyDescent="0.3">
      <c r="D124" s="177"/>
      <c r="E124" s="180">
        <f>SUM(E119:E123)</f>
        <v>43</v>
      </c>
      <c r="F124" s="180"/>
      <c r="R124" s="40"/>
      <c r="S124" s="218"/>
      <c r="T124" s="154"/>
      <c r="U124" s="219"/>
      <c r="V124" s="219"/>
      <c r="W124" s="178"/>
      <c r="X124" s="108"/>
    </row>
    <row r="125" spans="2:24" x14ac:dyDescent="0.3">
      <c r="R125" s="40"/>
      <c r="S125" s="40"/>
      <c r="T125" s="40"/>
      <c r="U125" s="40"/>
      <c r="V125" s="40"/>
    </row>
    <row r="126" spans="2:24" x14ac:dyDescent="0.3">
      <c r="C126" s="169" t="s">
        <v>25</v>
      </c>
      <c r="D126" s="169" t="s">
        <v>76</v>
      </c>
      <c r="E126" s="181" t="s">
        <v>23</v>
      </c>
      <c r="F126" s="181"/>
      <c r="R126" s="40"/>
      <c r="S126" s="40"/>
      <c r="T126" s="40"/>
      <c r="U126" s="40"/>
      <c r="V126" s="40"/>
    </row>
    <row r="127" spans="2:24" x14ac:dyDescent="0.3">
      <c r="B127" t="s">
        <v>28</v>
      </c>
      <c r="C127" s="17"/>
      <c r="E127" s="214">
        <f>C127</f>
        <v>0</v>
      </c>
      <c r="F127" s="214"/>
      <c r="H127" s="49"/>
    </row>
    <row r="128" spans="2:24" x14ac:dyDescent="0.3">
      <c r="B128" t="s">
        <v>30</v>
      </c>
      <c r="C128" s="90">
        <v>150</v>
      </c>
      <c r="E128" s="214">
        <f>C128</f>
        <v>150</v>
      </c>
      <c r="F128" s="214"/>
      <c r="H128" s="49"/>
    </row>
    <row r="129" spans="2:10" ht="15" thickBot="1" x14ac:dyDescent="0.35">
      <c r="B129" s="23" t="s">
        <v>69</v>
      </c>
      <c r="C129" s="91">
        <v>20</v>
      </c>
      <c r="D129" s="25"/>
      <c r="E129" s="210">
        <f>C129</f>
        <v>20</v>
      </c>
      <c r="F129" s="210"/>
    </row>
    <row r="130" spans="2:10" ht="15" thickTop="1" x14ac:dyDescent="0.3">
      <c r="E130" s="214">
        <f>SUM(E127:E129)</f>
        <v>170</v>
      </c>
      <c r="F130" s="214"/>
    </row>
    <row r="132" spans="2:10" x14ac:dyDescent="0.3">
      <c r="C132" s="169" t="s">
        <v>38</v>
      </c>
      <c r="D132" s="169" t="s">
        <v>39</v>
      </c>
      <c r="E132" s="181" t="s">
        <v>23</v>
      </c>
      <c r="F132" s="181"/>
    </row>
    <row r="133" spans="2:10" x14ac:dyDescent="0.3">
      <c r="B133" t="s">
        <v>29</v>
      </c>
      <c r="C133" s="74">
        <v>0.43</v>
      </c>
      <c r="D133" s="89">
        <v>300</v>
      </c>
      <c r="E133" s="214">
        <f>C133*D133</f>
        <v>129</v>
      </c>
      <c r="F133" s="214"/>
      <c r="H133" s="49"/>
    </row>
    <row r="134" spans="2:10" x14ac:dyDescent="0.3">
      <c r="B134" t="s">
        <v>147</v>
      </c>
      <c r="C134" s="86">
        <v>0.03</v>
      </c>
      <c r="D134" s="89">
        <v>168</v>
      </c>
      <c r="E134" s="214">
        <f>C134*D134</f>
        <v>5.04</v>
      </c>
      <c r="F134" s="214"/>
      <c r="G134" s="111" t="s">
        <v>146</v>
      </c>
      <c r="H134" s="50"/>
    </row>
    <row r="135" spans="2:10" x14ac:dyDescent="0.3">
      <c r="B135" t="s">
        <v>147</v>
      </c>
      <c r="C135" s="86">
        <v>0.03</v>
      </c>
      <c r="E135" s="214">
        <f t="shared" ref="E135:E136" si="4">C135*D135</f>
        <v>0</v>
      </c>
      <c r="F135" s="214"/>
      <c r="G135" s="111" t="s">
        <v>146</v>
      </c>
      <c r="H135" s="50"/>
    </row>
    <row r="136" spans="2:10" ht="15" thickBot="1" x14ac:dyDescent="0.35">
      <c r="B136" s="23" t="s">
        <v>147</v>
      </c>
      <c r="C136" s="87">
        <v>0.03</v>
      </c>
      <c r="D136" s="25"/>
      <c r="E136" s="210">
        <f t="shared" si="4"/>
        <v>0</v>
      </c>
      <c r="F136" s="210"/>
      <c r="G136" s="111" t="s">
        <v>146</v>
      </c>
      <c r="H136" s="50"/>
    </row>
    <row r="137" spans="2:10" ht="15" thickTop="1" x14ac:dyDescent="0.3">
      <c r="B137" t="s">
        <v>70</v>
      </c>
      <c r="C137" s="43"/>
      <c r="D137" s="168"/>
      <c r="E137" s="217">
        <f>E133+E134+E135+E136</f>
        <v>134.04</v>
      </c>
      <c r="F137" s="217"/>
      <c r="H137" s="50"/>
    </row>
    <row r="138" spans="2:10" x14ac:dyDescent="0.3">
      <c r="B138" t="s">
        <v>50</v>
      </c>
      <c r="C138" s="184" t="s">
        <v>93</v>
      </c>
      <c r="D138" s="185"/>
      <c r="E138" s="185"/>
      <c r="F138" s="185"/>
      <c r="G138" s="185"/>
      <c r="H138" s="185"/>
      <c r="I138" s="185"/>
      <c r="J138" s="186"/>
    </row>
    <row r="140" spans="2:10" ht="17.399999999999999" x14ac:dyDescent="0.35">
      <c r="B140" s="19" t="s">
        <v>346</v>
      </c>
      <c r="D140" s="84">
        <f>F110+N103+R86+R94</f>
        <v>250</v>
      </c>
    </row>
    <row r="141" spans="2:10" ht="17.399999999999999" x14ac:dyDescent="0.35">
      <c r="B141" s="19" t="s">
        <v>77</v>
      </c>
      <c r="D141" s="84">
        <f>E124+E130+E137</f>
        <v>347.03999999999996</v>
      </c>
    </row>
    <row r="143" spans="2:10" ht="17.399999999999999" x14ac:dyDescent="0.35">
      <c r="B143" s="19" t="s">
        <v>16</v>
      </c>
      <c r="D143" s="88">
        <v>0.6</v>
      </c>
    </row>
    <row r="144" spans="2:10" ht="17.399999999999999" x14ac:dyDescent="0.35">
      <c r="B144" s="19" t="s">
        <v>309</v>
      </c>
      <c r="D144" s="84">
        <f>(D140*D143)*-1</f>
        <v>-150</v>
      </c>
    </row>
    <row r="145" spans="2:4" ht="18" thickBot="1" x14ac:dyDescent="0.4">
      <c r="B145" s="23"/>
      <c r="C145" s="23"/>
      <c r="D145" s="61"/>
    </row>
    <row r="146" spans="2:4" ht="18" thickTop="1" x14ac:dyDescent="0.35">
      <c r="B146" s="19" t="s">
        <v>41</v>
      </c>
      <c r="D146" s="84">
        <f>(D140+D144)+D141</f>
        <v>447.03999999999996</v>
      </c>
    </row>
  </sheetData>
  <protectedRanges>
    <protectedRange algorithmName="SHA-512" hashValue="IUdCIO9RM0sUGHWOnJuB2lnZThPxLlWco1KWTjc4RugXhkJjhQHGN6wraXl6VzGk1W2bZIG2EPxN4+PXYycAHQ==" saltValue="cMp3vvo+V88wnNtDob2xZA==" spinCount="100000" sqref="D80:D85" name="Alue1_1"/>
  </protectedRanges>
  <mergeCells count="30">
    <mergeCell ref="E122:F122"/>
    <mergeCell ref="E123:F123"/>
    <mergeCell ref="E124:F124"/>
    <mergeCell ref="E118:F118"/>
    <mergeCell ref="E119:F119"/>
    <mergeCell ref="H119:J119"/>
    <mergeCell ref="E120:F120"/>
    <mergeCell ref="E121:F121"/>
    <mergeCell ref="E129:F129"/>
    <mergeCell ref="C67:E67"/>
    <mergeCell ref="H67:J67"/>
    <mergeCell ref="C68:E68"/>
    <mergeCell ref="E137:F137"/>
    <mergeCell ref="C138:J138"/>
    <mergeCell ref="E130:F130"/>
    <mergeCell ref="E132:F132"/>
    <mergeCell ref="E133:F133"/>
    <mergeCell ref="E134:F134"/>
    <mergeCell ref="E135:F135"/>
    <mergeCell ref="E136:F136"/>
    <mergeCell ref="O65:Q65"/>
    <mergeCell ref="E128:F128"/>
    <mergeCell ref="C64:E64"/>
    <mergeCell ref="C65:E65"/>
    <mergeCell ref="H65:I65"/>
    <mergeCell ref="L65:M65"/>
    <mergeCell ref="E126:F126"/>
    <mergeCell ref="E127:F127"/>
    <mergeCell ref="C66:E66"/>
    <mergeCell ref="H66:J66"/>
  </mergeCells>
  <hyperlinks>
    <hyperlink ref="H66" r:id="rId1" xr:uid="{C9265EDC-944B-44DB-872A-4A9F674BB411}"/>
  </hyperlinks>
  <pageMargins left="0.7" right="0.44" top="0.32" bottom="0.42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4985D-EFDA-40A9-A34E-179EA1DD68B1}">
  <dimension ref="A1:S146"/>
  <sheetViews>
    <sheetView zoomScaleNormal="100" workbookViewId="0">
      <selection activeCell="D3" sqref="D3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169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7773437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6" x14ac:dyDescent="0.3">
      <c r="A1" s="97" t="s">
        <v>334</v>
      </c>
    </row>
    <row r="3" spans="1:6" x14ac:dyDescent="0.3">
      <c r="C3" s="96"/>
      <c r="D3" s="172">
        <v>44172</v>
      </c>
    </row>
    <row r="4" spans="1:6" x14ac:dyDescent="0.3">
      <c r="A4" s="98" t="s">
        <v>45</v>
      </c>
      <c r="B4" s="98"/>
      <c r="C4" s="39"/>
      <c r="D4" s="173" t="s">
        <v>329</v>
      </c>
      <c r="E4" s="39"/>
      <c r="F4" s="39"/>
    </row>
    <row r="5" spans="1:6" x14ac:dyDescent="0.3">
      <c r="A5" s="98" t="s">
        <v>96</v>
      </c>
      <c r="B5" s="98"/>
      <c r="C5" s="39"/>
      <c r="D5" s="222"/>
      <c r="E5" s="39"/>
      <c r="F5" s="39"/>
    </row>
    <row r="6" spans="1:6" x14ac:dyDescent="0.3">
      <c r="A6" s="98"/>
      <c r="B6" s="98" t="s">
        <v>314</v>
      </c>
      <c r="C6" s="39"/>
      <c r="D6" s="222"/>
      <c r="E6" s="39"/>
      <c r="F6" s="39"/>
    </row>
    <row r="7" spans="1:6" x14ac:dyDescent="0.3">
      <c r="A7" s="98"/>
      <c r="B7" s="98" t="s">
        <v>99</v>
      </c>
      <c r="C7" s="39"/>
      <c r="D7" s="222"/>
      <c r="E7" s="39"/>
      <c r="F7" s="39"/>
    </row>
    <row r="8" spans="1:6" x14ac:dyDescent="0.3">
      <c r="A8" s="39"/>
      <c r="B8" s="98" t="s">
        <v>141</v>
      </c>
      <c r="C8" s="39"/>
      <c r="D8" s="222"/>
      <c r="E8" s="39"/>
      <c r="F8" s="39"/>
    </row>
    <row r="9" spans="1:6" x14ac:dyDescent="0.3">
      <c r="A9" s="39"/>
      <c r="B9" s="98" t="s">
        <v>142</v>
      </c>
      <c r="C9" s="39"/>
      <c r="D9" s="222"/>
      <c r="E9" s="39"/>
      <c r="F9" s="39"/>
    </row>
    <row r="10" spans="1:6" x14ac:dyDescent="0.3">
      <c r="A10" s="98" t="s">
        <v>97</v>
      </c>
      <c r="B10" s="98"/>
      <c r="C10" s="39"/>
      <c r="D10" s="222"/>
      <c r="E10" s="39"/>
      <c r="F10" s="39"/>
    </row>
    <row r="11" spans="1:6" x14ac:dyDescent="0.3">
      <c r="A11" s="98"/>
      <c r="B11" s="98" t="s">
        <v>100</v>
      </c>
      <c r="C11" s="39"/>
      <c r="D11" s="222"/>
      <c r="E11" s="39"/>
      <c r="F11" s="39"/>
    </row>
    <row r="12" spans="1:6" x14ac:dyDescent="0.3">
      <c r="A12" s="98" t="s">
        <v>98</v>
      </c>
      <c r="B12" s="98"/>
      <c r="C12" s="39"/>
      <c r="D12" s="222"/>
      <c r="E12" s="39"/>
      <c r="F12" s="39"/>
    </row>
    <row r="13" spans="1:6" x14ac:dyDescent="0.3">
      <c r="A13" s="98"/>
      <c r="B13" s="98" t="s">
        <v>100</v>
      </c>
      <c r="C13" s="39"/>
      <c r="D13" s="222"/>
      <c r="E13" s="39"/>
      <c r="F13" s="39"/>
    </row>
    <row r="14" spans="1:6" x14ac:dyDescent="0.3">
      <c r="A14" s="39"/>
      <c r="B14" s="39" t="s">
        <v>143</v>
      </c>
      <c r="C14" s="39"/>
      <c r="D14" s="222"/>
      <c r="E14" s="39"/>
      <c r="F14" s="39"/>
    </row>
    <row r="15" spans="1:6" x14ac:dyDescent="0.3">
      <c r="A15" s="39"/>
      <c r="B15" s="39" t="s">
        <v>144</v>
      </c>
      <c r="C15" s="39"/>
      <c r="D15" s="222"/>
      <c r="E15" s="39"/>
      <c r="F15" s="39"/>
    </row>
    <row r="16" spans="1:6" x14ac:dyDescent="0.3">
      <c r="A16" s="39" t="s">
        <v>115</v>
      </c>
      <c r="B16" s="39"/>
      <c r="C16" s="39"/>
      <c r="D16" s="222"/>
      <c r="E16" s="39"/>
      <c r="F16" s="39"/>
    </row>
    <row r="17" spans="1:10" x14ac:dyDescent="0.3">
      <c r="A17" s="39"/>
      <c r="B17" s="98" t="s">
        <v>116</v>
      </c>
      <c r="C17" s="39"/>
      <c r="D17" s="222"/>
      <c r="E17" s="39"/>
      <c r="F17" s="39"/>
    </row>
    <row r="18" spans="1:10" x14ac:dyDescent="0.3">
      <c r="A18" s="39"/>
      <c r="B18" s="39" t="s">
        <v>145</v>
      </c>
      <c r="C18" s="39"/>
      <c r="D18" s="222"/>
      <c r="E18" s="39"/>
      <c r="F18" s="39"/>
    </row>
    <row r="19" spans="1:10" x14ac:dyDescent="0.3">
      <c r="A19" s="39"/>
      <c r="B19" s="39" t="s">
        <v>144</v>
      </c>
      <c r="C19" s="39"/>
      <c r="D19" s="222"/>
      <c r="E19" s="39"/>
      <c r="F19" s="39"/>
    </row>
    <row r="20" spans="1:10" x14ac:dyDescent="0.3">
      <c r="A20" s="39" t="s">
        <v>121</v>
      </c>
      <c r="B20" s="39"/>
      <c r="C20" s="39"/>
      <c r="D20" s="222"/>
      <c r="E20" s="39"/>
      <c r="F20" s="39"/>
    </row>
    <row r="21" spans="1:10" x14ac:dyDescent="0.3">
      <c r="A21" s="39"/>
      <c r="B21" s="39" t="s">
        <v>122</v>
      </c>
      <c r="C21" s="39"/>
      <c r="D21" s="222"/>
      <c r="E21" s="39"/>
      <c r="F21" s="39"/>
    </row>
    <row r="22" spans="1:10" x14ac:dyDescent="0.3">
      <c r="A22" s="39"/>
      <c r="B22" s="39" t="s">
        <v>123</v>
      </c>
      <c r="C22" s="39"/>
      <c r="D22" s="222"/>
      <c r="E22" s="39"/>
      <c r="F22" s="39"/>
    </row>
    <row r="23" spans="1:10" x14ac:dyDescent="0.3">
      <c r="A23" s="39"/>
      <c r="B23" s="39"/>
      <c r="C23" s="39"/>
      <c r="D23" s="222"/>
      <c r="E23" s="39"/>
      <c r="F23" s="39"/>
      <c r="H23" s="41"/>
      <c r="I23" s="41"/>
      <c r="J23" s="41"/>
    </row>
    <row r="24" spans="1:10" x14ac:dyDescent="0.3">
      <c r="A24" s="39" t="s">
        <v>101</v>
      </c>
      <c r="B24" s="39"/>
      <c r="C24" s="39"/>
      <c r="D24" s="224" t="s">
        <v>107</v>
      </c>
      <c r="E24" s="39"/>
      <c r="F24" s="39"/>
      <c r="G24" s="41"/>
      <c r="H24" s="41"/>
      <c r="I24" s="41"/>
      <c r="J24" s="41"/>
    </row>
    <row r="25" spans="1:10" x14ac:dyDescent="0.3">
      <c r="A25" s="39"/>
      <c r="B25" s="225" t="s">
        <v>104</v>
      </c>
      <c r="C25" s="39"/>
      <c r="D25" s="224"/>
      <c r="E25" s="39"/>
      <c r="F25" s="225"/>
      <c r="G25" s="41"/>
      <c r="H25" s="41"/>
      <c r="I25" s="41"/>
      <c r="J25" s="41"/>
    </row>
    <row r="26" spans="1:10" x14ac:dyDescent="0.3">
      <c r="A26" s="39" t="s">
        <v>102</v>
      </c>
      <c r="B26" s="39"/>
      <c r="C26" s="39"/>
      <c r="D26" s="224" t="s">
        <v>134</v>
      </c>
      <c r="E26" s="39"/>
      <c r="F26" s="39"/>
      <c r="G26" s="41"/>
      <c r="H26" s="41"/>
      <c r="I26" s="41"/>
      <c r="J26" s="41"/>
    </row>
    <row r="27" spans="1:10" x14ac:dyDescent="0.3">
      <c r="A27" s="39"/>
      <c r="B27" s="225" t="s">
        <v>103</v>
      </c>
      <c r="C27" s="39"/>
      <c r="D27" s="224"/>
      <c r="E27" s="39"/>
      <c r="F27" s="225"/>
      <c r="G27" s="41"/>
    </row>
    <row r="28" spans="1:10" x14ac:dyDescent="0.3">
      <c r="A28" s="39" t="s">
        <v>105</v>
      </c>
      <c r="B28" s="39"/>
      <c r="C28" s="39"/>
      <c r="D28" s="224" t="s">
        <v>107</v>
      </c>
      <c r="E28" s="39"/>
      <c r="F28" s="39"/>
      <c r="H28" s="41"/>
      <c r="I28" s="41"/>
      <c r="J28" s="41"/>
    </row>
    <row r="29" spans="1:10" x14ac:dyDescent="0.3">
      <c r="A29" s="39"/>
      <c r="B29" s="225" t="s">
        <v>133</v>
      </c>
      <c r="C29" s="222"/>
      <c r="D29" s="225"/>
      <c r="E29" s="225"/>
      <c r="F29" s="225"/>
      <c r="G29" s="169"/>
    </row>
    <row r="30" spans="1:10" x14ac:dyDescent="0.3">
      <c r="A30" s="39" t="s">
        <v>106</v>
      </c>
      <c r="B30" s="39"/>
      <c r="C30" s="39"/>
      <c r="D30" s="224" t="s">
        <v>134</v>
      </c>
      <c r="E30" s="39"/>
      <c r="F30" s="39"/>
    </row>
    <row r="31" spans="1:10" x14ac:dyDescent="0.3">
      <c r="A31" s="39"/>
      <c r="B31" s="224" t="s">
        <v>103</v>
      </c>
      <c r="C31" s="39"/>
      <c r="D31" s="224"/>
      <c r="E31" s="39"/>
      <c r="F31" s="224"/>
      <c r="H31" s="41"/>
    </row>
    <row r="32" spans="1:10" x14ac:dyDescent="0.3">
      <c r="A32" s="39" t="s">
        <v>114</v>
      </c>
      <c r="B32" s="39"/>
      <c r="C32" s="39"/>
      <c r="D32" s="224" t="s">
        <v>134</v>
      </c>
      <c r="E32" s="39"/>
      <c r="F32" s="39"/>
      <c r="G32" s="169"/>
      <c r="H32" s="41"/>
    </row>
    <row r="33" spans="1:8" x14ac:dyDescent="0.3">
      <c r="A33" s="39"/>
      <c r="B33" s="225" t="s">
        <v>135</v>
      </c>
      <c r="C33" s="39"/>
      <c r="D33" s="224"/>
      <c r="E33" s="39"/>
      <c r="F33" s="225"/>
      <c r="G33" s="169"/>
      <c r="H33" s="41"/>
    </row>
    <row r="34" spans="1:8" x14ac:dyDescent="0.3">
      <c r="A34" s="39" t="s">
        <v>108</v>
      </c>
      <c r="B34" s="39"/>
      <c r="C34" s="39"/>
      <c r="D34" s="224" t="s">
        <v>109</v>
      </c>
      <c r="E34" s="39"/>
      <c r="F34" s="39"/>
      <c r="G34" s="169"/>
      <c r="H34" s="41"/>
    </row>
    <row r="35" spans="1:8" x14ac:dyDescent="0.3">
      <c r="A35" s="39"/>
      <c r="B35" s="225" t="s">
        <v>136</v>
      </c>
      <c r="C35" s="39"/>
      <c r="D35" s="224"/>
      <c r="E35" s="39"/>
      <c r="F35" s="225"/>
      <c r="G35" s="169"/>
      <c r="H35" s="41"/>
    </row>
    <row r="36" spans="1:8" x14ac:dyDescent="0.3">
      <c r="A36" s="39" t="s">
        <v>118</v>
      </c>
      <c r="B36" s="39"/>
      <c r="C36" s="39"/>
      <c r="D36" s="224" t="s">
        <v>120</v>
      </c>
      <c r="E36" s="39"/>
      <c r="F36" s="225"/>
      <c r="G36" s="169"/>
      <c r="H36" s="41"/>
    </row>
    <row r="37" spans="1:8" x14ac:dyDescent="0.3">
      <c r="A37" s="39"/>
      <c r="B37" s="225" t="s">
        <v>304</v>
      </c>
      <c r="C37" s="39"/>
      <c r="D37" s="224"/>
      <c r="E37" s="39"/>
      <c r="F37" s="225"/>
      <c r="G37" s="169"/>
      <c r="H37" s="41"/>
    </row>
    <row r="38" spans="1:8" x14ac:dyDescent="0.3">
      <c r="A38" s="39" t="s">
        <v>119</v>
      </c>
      <c r="B38" s="39"/>
      <c r="C38" s="39"/>
      <c r="D38" s="224" t="s">
        <v>117</v>
      </c>
      <c r="E38" s="39"/>
      <c r="F38" s="39"/>
      <c r="G38" s="169"/>
      <c r="H38" s="41"/>
    </row>
    <row r="39" spans="1:8" x14ac:dyDescent="0.3">
      <c r="A39" s="39"/>
      <c r="B39" s="225" t="s">
        <v>137</v>
      </c>
      <c r="C39" s="39"/>
      <c r="D39" s="224"/>
      <c r="E39" s="39"/>
      <c r="F39" s="225"/>
      <c r="G39" s="169"/>
      <c r="H39" s="41"/>
    </row>
    <row r="40" spans="1:8" ht="8.4" customHeight="1" x14ac:dyDescent="0.3">
      <c r="A40" s="39"/>
      <c r="B40" s="225"/>
      <c r="C40" s="39"/>
      <c r="D40" s="224"/>
      <c r="E40" s="39"/>
      <c r="F40" s="225"/>
      <c r="G40" s="169"/>
    </row>
    <row r="41" spans="1:8" x14ac:dyDescent="0.3">
      <c r="A41" s="39" t="s">
        <v>139</v>
      </c>
      <c r="B41" s="39"/>
      <c r="C41" s="39"/>
      <c r="D41" s="224"/>
      <c r="E41" s="39"/>
      <c r="F41" s="39"/>
    </row>
    <row r="42" spans="1:8" x14ac:dyDescent="0.3">
      <c r="A42" s="39" t="s">
        <v>138</v>
      </c>
      <c r="B42" s="39"/>
      <c r="C42" s="39" t="s">
        <v>311</v>
      </c>
      <c r="D42" s="222"/>
      <c r="E42" s="39"/>
      <c r="F42" s="39"/>
    </row>
    <row r="43" spans="1:8" x14ac:dyDescent="0.3">
      <c r="A43" s="39"/>
      <c r="B43" s="39" t="s">
        <v>112</v>
      </c>
      <c r="C43" s="98" t="s">
        <v>248</v>
      </c>
      <c r="D43" s="222"/>
      <c r="E43" s="39"/>
      <c r="F43" s="39"/>
    </row>
    <row r="44" spans="1:8" x14ac:dyDescent="0.3">
      <c r="A44" s="39"/>
      <c r="B44" s="39" t="s">
        <v>111</v>
      </c>
      <c r="C44" s="98" t="s">
        <v>248</v>
      </c>
      <c r="D44" s="222"/>
      <c r="E44" s="39"/>
      <c r="F44" s="39"/>
    </row>
    <row r="45" spans="1:8" x14ac:dyDescent="0.3">
      <c r="A45" s="39"/>
      <c r="B45" s="39" t="s">
        <v>113</v>
      </c>
      <c r="C45" s="98" t="s">
        <v>248</v>
      </c>
      <c r="D45" s="222"/>
      <c r="E45" s="39"/>
      <c r="F45" s="39"/>
    </row>
    <row r="46" spans="1:8" x14ac:dyDescent="0.3">
      <c r="A46" s="39"/>
      <c r="B46" s="39" t="s">
        <v>110</v>
      </c>
      <c r="C46" s="98" t="s">
        <v>248</v>
      </c>
      <c r="D46" s="222"/>
      <c r="E46" s="39"/>
      <c r="F46" s="39"/>
    </row>
    <row r="47" spans="1:8" x14ac:dyDescent="0.3">
      <c r="A47" s="39"/>
      <c r="B47" s="39" t="s">
        <v>249</v>
      </c>
      <c r="C47" s="39"/>
      <c r="D47" s="222"/>
      <c r="E47" s="39"/>
      <c r="F47" s="39"/>
    </row>
    <row r="48" spans="1:8" ht="28.8" x14ac:dyDescent="0.3">
      <c r="A48" s="39"/>
      <c r="B48" s="223" t="s">
        <v>312</v>
      </c>
      <c r="C48" s="98" t="s">
        <v>313</v>
      </c>
      <c r="D48" s="222"/>
      <c r="E48" s="39"/>
      <c r="F48" s="39"/>
    </row>
    <row r="49" spans="1:17" x14ac:dyDescent="0.3">
      <c r="A49" s="39" t="s">
        <v>126</v>
      </c>
      <c r="B49" s="39"/>
      <c r="C49" s="39"/>
      <c r="D49" s="222"/>
      <c r="E49" s="39"/>
      <c r="F49" s="39"/>
    </row>
    <row r="50" spans="1:17" x14ac:dyDescent="0.3">
      <c r="A50" s="39"/>
      <c r="B50" s="39" t="s">
        <v>124</v>
      </c>
      <c r="C50" s="39"/>
      <c r="D50" s="222"/>
      <c r="E50" s="39"/>
      <c r="F50" s="39"/>
    </row>
    <row r="51" spans="1:17" x14ac:dyDescent="0.3">
      <c r="A51" s="39" t="s">
        <v>125</v>
      </c>
      <c r="B51" s="39"/>
      <c r="C51" s="39"/>
      <c r="D51" s="222"/>
      <c r="E51" s="39"/>
      <c r="F51" s="39"/>
    </row>
    <row r="52" spans="1:17" x14ac:dyDescent="0.3">
      <c r="A52" s="39"/>
      <c r="B52" s="39" t="s">
        <v>127</v>
      </c>
      <c r="C52" s="39"/>
      <c r="D52" s="222"/>
      <c r="E52" s="39"/>
      <c r="F52" s="39"/>
    </row>
    <row r="53" spans="1:17" x14ac:dyDescent="0.3">
      <c r="A53" s="39" t="s">
        <v>132</v>
      </c>
      <c r="B53" s="39"/>
      <c r="C53" s="39"/>
      <c r="D53" s="222"/>
      <c r="E53" s="39"/>
      <c r="F53" s="39"/>
    </row>
    <row r="54" spans="1:17" x14ac:dyDescent="0.3">
      <c r="B54" t="s">
        <v>140</v>
      </c>
    </row>
    <row r="55" spans="1:17" x14ac:dyDescent="0.3">
      <c r="A55" t="s">
        <v>128</v>
      </c>
    </row>
    <row r="56" spans="1:17" x14ac:dyDescent="0.3">
      <c r="B56" t="s">
        <v>129</v>
      </c>
    </row>
    <row r="57" spans="1:17" ht="21.6" customHeight="1" x14ac:dyDescent="0.3">
      <c r="B57" s="26" t="s">
        <v>0</v>
      </c>
      <c r="C57" s="63"/>
      <c r="D57" s="64" t="s">
        <v>3</v>
      </c>
    </row>
    <row r="58" spans="1:17" ht="15.6" x14ac:dyDescent="0.3">
      <c r="B58" s="26" t="s">
        <v>1</v>
      </c>
      <c r="D58" s="65" t="s">
        <v>60</v>
      </c>
    </row>
    <row r="59" spans="1:17" ht="15.6" x14ac:dyDescent="0.3">
      <c r="B59" s="26" t="s">
        <v>2</v>
      </c>
    </row>
    <row r="61" spans="1:17" x14ac:dyDescent="0.3">
      <c r="H61" s="48"/>
    </row>
    <row r="62" spans="1:17" ht="15" thickBot="1" x14ac:dyDescent="0.35"/>
    <row r="63" spans="1:17" ht="21" x14ac:dyDescent="0.4">
      <c r="B63" s="54" t="s">
        <v>4</v>
      </c>
      <c r="C63" s="55"/>
      <c r="D63" s="29"/>
      <c r="E63" s="6"/>
      <c r="F63" s="6"/>
      <c r="G63" s="6"/>
      <c r="H63" s="6"/>
      <c r="I63" s="6"/>
      <c r="J63" s="6"/>
      <c r="K63" s="6"/>
      <c r="L63" s="6"/>
      <c r="M63" s="6"/>
      <c r="N63" s="7"/>
    </row>
    <row r="64" spans="1:17" x14ac:dyDescent="0.3">
      <c r="B64" s="8" t="s">
        <v>5</v>
      </c>
      <c r="C64" s="202" t="s">
        <v>83</v>
      </c>
      <c r="D64" s="203"/>
      <c r="E64" s="204"/>
      <c r="F64" s="52"/>
      <c r="G64" s="52"/>
      <c r="H64" s="52"/>
      <c r="I64" s="52"/>
      <c r="J64" s="9"/>
      <c r="K64" s="9"/>
      <c r="L64" s="9"/>
      <c r="M64" s="9"/>
      <c r="N64" s="10"/>
      <c r="O64" s="9"/>
      <c r="P64" s="9"/>
      <c r="Q64" s="9"/>
    </row>
    <row r="65" spans="1:19" x14ac:dyDescent="0.3">
      <c r="B65" s="8" t="s">
        <v>6</v>
      </c>
      <c r="C65" s="205" t="s">
        <v>84</v>
      </c>
      <c r="D65" s="206"/>
      <c r="E65" s="207"/>
      <c r="F65" s="9" t="s">
        <v>7</v>
      </c>
      <c r="G65" s="43"/>
      <c r="H65" s="208">
        <v>10001</v>
      </c>
      <c r="I65" s="209"/>
      <c r="J65" s="9" t="s">
        <v>8</v>
      </c>
      <c r="L65" s="205" t="s">
        <v>92</v>
      </c>
      <c r="M65" s="207"/>
      <c r="N65" s="56"/>
      <c r="O65" s="201"/>
      <c r="P65" s="201"/>
      <c r="Q65" s="201"/>
    </row>
    <row r="66" spans="1:19" x14ac:dyDescent="0.3">
      <c r="B66" s="8" t="s">
        <v>9</v>
      </c>
      <c r="C66" s="211" t="s">
        <v>85</v>
      </c>
      <c r="D66" s="212"/>
      <c r="E66" s="213"/>
      <c r="F66" s="9" t="s">
        <v>10</v>
      </c>
      <c r="G66" s="9"/>
      <c r="H66" s="216" t="s">
        <v>88</v>
      </c>
      <c r="I66" s="191"/>
      <c r="J66" s="192"/>
      <c r="K66" s="43"/>
      <c r="L66" s="43"/>
      <c r="M66" s="43"/>
      <c r="N66" s="56"/>
      <c r="O66" s="9"/>
      <c r="P66" s="9"/>
      <c r="Q66" s="9"/>
    </row>
    <row r="67" spans="1:19" x14ac:dyDescent="0.3">
      <c r="B67" s="8" t="s">
        <v>11</v>
      </c>
      <c r="C67" s="211" t="s">
        <v>86</v>
      </c>
      <c r="D67" s="212"/>
      <c r="E67" s="213"/>
      <c r="F67" s="9" t="s">
        <v>27</v>
      </c>
      <c r="G67" s="43"/>
      <c r="H67" s="205" t="s">
        <v>89</v>
      </c>
      <c r="I67" s="206"/>
      <c r="J67" s="207"/>
      <c r="K67" s="9"/>
      <c r="L67" s="9"/>
      <c r="M67" s="9"/>
      <c r="N67" s="10"/>
      <c r="O67" s="9"/>
      <c r="P67" s="9"/>
      <c r="Q67" s="9"/>
    </row>
    <row r="68" spans="1:19" ht="15" thickBot="1" x14ac:dyDescent="0.35">
      <c r="B68" s="8" t="s">
        <v>12</v>
      </c>
      <c r="C68" s="205" t="s">
        <v>87</v>
      </c>
      <c r="D68" s="206"/>
      <c r="E68" s="207"/>
      <c r="H68" s="43"/>
      <c r="I68" s="43"/>
      <c r="J68" s="43"/>
      <c r="K68" s="9"/>
      <c r="L68" s="53" t="s">
        <v>67</v>
      </c>
      <c r="M68" s="9" t="s">
        <v>68</v>
      </c>
      <c r="N68" s="10"/>
      <c r="O68" s="9"/>
      <c r="P68" s="9"/>
      <c r="Q68" s="9"/>
    </row>
    <row r="69" spans="1:19" ht="15" thickBot="1" x14ac:dyDescent="0.35">
      <c r="B69" s="8"/>
      <c r="C69" s="9"/>
      <c r="D69" s="168"/>
      <c r="E69" s="9"/>
      <c r="F69" s="53" t="s">
        <v>66</v>
      </c>
      <c r="G69" s="9"/>
      <c r="H69" s="9"/>
      <c r="I69" s="9"/>
      <c r="J69" s="9"/>
      <c r="L69" s="94" t="s">
        <v>94</v>
      </c>
      <c r="M69" s="81"/>
      <c r="N69" s="10"/>
    </row>
    <row r="70" spans="1:19" x14ac:dyDescent="0.3">
      <c r="B70" s="8"/>
      <c r="C70" s="9"/>
      <c r="D70" s="168"/>
      <c r="E70" s="9"/>
      <c r="H70" s="9"/>
      <c r="I70" s="9"/>
      <c r="J70" s="9"/>
      <c r="N70" s="10"/>
    </row>
    <row r="71" spans="1:19" ht="15" thickBot="1" x14ac:dyDescent="0.35">
      <c r="B71" s="11"/>
      <c r="C71" s="12"/>
      <c r="D71" s="71"/>
      <c r="E71" s="12"/>
      <c r="F71" s="57"/>
      <c r="G71" s="12"/>
      <c r="H71" s="12"/>
      <c r="I71" s="12"/>
      <c r="J71" s="12"/>
      <c r="K71" s="12"/>
      <c r="L71" s="12"/>
      <c r="M71" s="12"/>
      <c r="N71" s="13"/>
    </row>
    <row r="72" spans="1:19" ht="21" x14ac:dyDescent="0.4">
      <c r="B72" s="14" t="s">
        <v>45</v>
      </c>
    </row>
    <row r="73" spans="1:19" x14ac:dyDescent="0.3">
      <c r="B73" s="15" t="s">
        <v>47</v>
      </c>
      <c r="C73" s="93" t="s">
        <v>331</v>
      </c>
    </row>
    <row r="74" spans="1:19" x14ac:dyDescent="0.3">
      <c r="B74" s="15" t="s">
        <v>43</v>
      </c>
      <c r="C74" s="93" t="s">
        <v>91</v>
      </c>
    </row>
    <row r="75" spans="1:19" x14ac:dyDescent="0.3">
      <c r="B75" s="15" t="s">
        <v>33</v>
      </c>
      <c r="C75" s="93" t="s">
        <v>198</v>
      </c>
      <c r="D75" s="58"/>
      <c r="R75" s="35"/>
      <c r="S75" s="35"/>
    </row>
    <row r="76" spans="1:19" x14ac:dyDescent="0.3">
      <c r="B76" s="15" t="s">
        <v>49</v>
      </c>
      <c r="C76" s="93" t="s">
        <v>90</v>
      </c>
      <c r="D76" s="58"/>
      <c r="G76" s="95" t="s">
        <v>320</v>
      </c>
    </row>
    <row r="77" spans="1:19" x14ac:dyDescent="0.3">
      <c r="B77" s="15"/>
      <c r="D77" s="58"/>
      <c r="F77" s="49"/>
    </row>
    <row r="78" spans="1:19" x14ac:dyDescent="0.3">
      <c r="B78" s="15" t="s">
        <v>54</v>
      </c>
      <c r="D78" s="58"/>
    </row>
    <row r="79" spans="1:19" ht="43.8" x14ac:dyDescent="0.35">
      <c r="B79" t="s">
        <v>306</v>
      </c>
      <c r="C79" t="s">
        <v>13</v>
      </c>
      <c r="D79" s="59" t="s">
        <v>56</v>
      </c>
      <c r="E79" t="s">
        <v>14</v>
      </c>
      <c r="F79" s="1" t="s">
        <v>51</v>
      </c>
      <c r="G79" t="s">
        <v>14</v>
      </c>
      <c r="H79" s="1" t="s">
        <v>72</v>
      </c>
      <c r="I79" s="1" t="s">
        <v>14</v>
      </c>
      <c r="J79" s="1" t="s">
        <v>71</v>
      </c>
      <c r="K79" s="1" t="s">
        <v>14</v>
      </c>
      <c r="L79" s="1" t="s">
        <v>53</v>
      </c>
      <c r="M79" s="1" t="s">
        <v>14</v>
      </c>
      <c r="N79" s="174" t="s">
        <v>310</v>
      </c>
      <c r="O79" s="1" t="s">
        <v>14</v>
      </c>
      <c r="P79" s="1" t="s">
        <v>52</v>
      </c>
      <c r="Q79" s="1" t="s">
        <v>14</v>
      </c>
      <c r="R79" s="21" t="s">
        <v>23</v>
      </c>
    </row>
    <row r="80" spans="1:19" ht="17.399999999999999" x14ac:dyDescent="0.35">
      <c r="A80" t="s">
        <v>17</v>
      </c>
      <c r="B80" s="92"/>
      <c r="C80" s="92"/>
      <c r="D80" s="82">
        <v>50</v>
      </c>
      <c r="E80" s="89"/>
      <c r="F80" s="82">
        <v>25</v>
      </c>
      <c r="G80" s="89"/>
      <c r="H80" s="82">
        <v>40</v>
      </c>
      <c r="I80" s="169"/>
      <c r="J80" s="82">
        <v>30</v>
      </c>
      <c r="K80" s="169"/>
      <c r="L80" s="82">
        <v>30</v>
      </c>
      <c r="M80" s="169"/>
      <c r="N80" s="17"/>
      <c r="O80" s="169"/>
      <c r="P80" s="82">
        <v>20</v>
      </c>
      <c r="Q80" s="169"/>
      <c r="R80" s="84">
        <f>(D80*E80)+(F80*G80)+(H80*I80)+(J80*K80)+(P80*Q80)+(L80*M80)+(N80*O80)</f>
        <v>0</v>
      </c>
    </row>
    <row r="81" spans="1:18" ht="17.399999999999999" x14ac:dyDescent="0.35">
      <c r="A81" s="2" t="s">
        <v>18</v>
      </c>
      <c r="B81" s="92"/>
      <c r="C81" s="92"/>
      <c r="D81" s="82">
        <v>50</v>
      </c>
      <c r="E81" s="89"/>
      <c r="F81" s="82">
        <v>25</v>
      </c>
      <c r="G81" s="89"/>
      <c r="H81" s="82">
        <v>40</v>
      </c>
      <c r="I81" s="169"/>
      <c r="J81" s="82">
        <v>30</v>
      </c>
      <c r="K81" s="89"/>
      <c r="L81" s="82">
        <v>30</v>
      </c>
      <c r="M81" s="89"/>
      <c r="N81" s="17"/>
      <c r="O81" s="169"/>
      <c r="P81" s="82">
        <v>20</v>
      </c>
      <c r="Q81" s="169"/>
      <c r="R81" s="84">
        <f t="shared" ref="R81:R85" si="0">(D81*E81)+(F81*G81)+(H81*I81)+(J81*K81)+(P81*Q81)+(L81*M81)+(N81*O81)</f>
        <v>0</v>
      </c>
    </row>
    <row r="82" spans="1:18" ht="17.399999999999999" x14ac:dyDescent="0.35">
      <c r="A82" s="2" t="s">
        <v>19</v>
      </c>
      <c r="B82" s="101"/>
      <c r="C82" s="101"/>
      <c r="D82" s="82">
        <v>50</v>
      </c>
      <c r="E82" s="89"/>
      <c r="F82" s="82">
        <v>25</v>
      </c>
      <c r="G82" s="169"/>
      <c r="H82" s="82">
        <v>40</v>
      </c>
      <c r="I82" s="169"/>
      <c r="J82" s="82">
        <v>30</v>
      </c>
      <c r="K82" s="169"/>
      <c r="L82" s="82">
        <v>30</v>
      </c>
      <c r="M82" s="169"/>
      <c r="N82" s="102"/>
      <c r="O82" s="103"/>
      <c r="P82" s="82">
        <v>20</v>
      </c>
      <c r="Q82" s="169"/>
      <c r="R82" s="84">
        <f t="shared" si="0"/>
        <v>0</v>
      </c>
    </row>
    <row r="83" spans="1:18" ht="17.399999999999999" x14ac:dyDescent="0.35">
      <c r="A83" s="2" t="s">
        <v>20</v>
      </c>
      <c r="B83" s="15"/>
      <c r="C83" s="15"/>
      <c r="D83" s="82">
        <v>50</v>
      </c>
      <c r="E83" s="169"/>
      <c r="F83" s="82">
        <v>25</v>
      </c>
      <c r="G83" s="169"/>
      <c r="H83" s="82">
        <v>40</v>
      </c>
      <c r="I83" s="169"/>
      <c r="J83" s="82">
        <v>30</v>
      </c>
      <c r="K83" s="169"/>
      <c r="L83" s="82">
        <v>30</v>
      </c>
      <c r="M83" s="169"/>
      <c r="N83" s="17"/>
      <c r="O83" s="169"/>
      <c r="P83" s="82">
        <v>20</v>
      </c>
      <c r="Q83" s="169"/>
      <c r="R83" s="84">
        <f t="shared" si="0"/>
        <v>0</v>
      </c>
    </row>
    <row r="84" spans="1:18" ht="17.399999999999999" x14ac:dyDescent="0.35">
      <c r="A84" s="2" t="s">
        <v>21</v>
      </c>
      <c r="B84" s="15"/>
      <c r="C84" s="15"/>
      <c r="D84" s="82">
        <v>50</v>
      </c>
      <c r="E84" s="169"/>
      <c r="F84" s="82">
        <v>25</v>
      </c>
      <c r="G84" s="169"/>
      <c r="H84" s="82">
        <v>40</v>
      </c>
      <c r="I84" s="169"/>
      <c r="J84" s="82">
        <v>30</v>
      </c>
      <c r="K84" s="169"/>
      <c r="L84" s="82">
        <v>30</v>
      </c>
      <c r="M84" s="169"/>
      <c r="N84" s="17"/>
      <c r="O84" s="169"/>
      <c r="P84" s="82">
        <v>20</v>
      </c>
      <c r="Q84" s="169"/>
      <c r="R84" s="84">
        <f t="shared" si="0"/>
        <v>0</v>
      </c>
    </row>
    <row r="85" spans="1:18" ht="18" thickBot="1" x14ac:dyDescent="0.4">
      <c r="A85" s="22" t="s">
        <v>22</v>
      </c>
      <c r="B85" s="79"/>
      <c r="C85" s="79"/>
      <c r="D85" s="83">
        <v>50</v>
      </c>
      <c r="E85" s="25"/>
      <c r="F85" s="83">
        <v>25</v>
      </c>
      <c r="G85" s="25"/>
      <c r="H85" s="83">
        <v>40</v>
      </c>
      <c r="I85" s="25"/>
      <c r="J85" s="83">
        <v>30</v>
      </c>
      <c r="K85" s="25"/>
      <c r="L85" s="83">
        <v>30</v>
      </c>
      <c r="M85" s="25"/>
      <c r="N85" s="24"/>
      <c r="O85" s="25"/>
      <c r="P85" s="83">
        <v>20</v>
      </c>
      <c r="Q85" s="25"/>
      <c r="R85" s="85">
        <f t="shared" si="0"/>
        <v>0</v>
      </c>
    </row>
    <row r="86" spans="1:18" ht="18" thickTop="1" x14ac:dyDescent="0.35">
      <c r="R86" s="84">
        <f>SUM(R80:R85)</f>
        <v>0</v>
      </c>
    </row>
    <row r="87" spans="1:18" ht="43.8" x14ac:dyDescent="0.35">
      <c r="B87" s="174" t="s">
        <v>307</v>
      </c>
      <c r="C87" s="1" t="s">
        <v>81</v>
      </c>
      <c r="D87" s="59" t="s">
        <v>56</v>
      </c>
      <c r="E87" s="169" t="s">
        <v>14</v>
      </c>
      <c r="F87" s="59" t="s">
        <v>51</v>
      </c>
      <c r="G87" s="169" t="s">
        <v>14</v>
      </c>
      <c r="H87" s="59" t="s">
        <v>72</v>
      </c>
      <c r="I87" s="59" t="s">
        <v>14</v>
      </c>
      <c r="J87" s="59" t="s">
        <v>71</v>
      </c>
      <c r="K87" s="59" t="s">
        <v>14</v>
      </c>
      <c r="L87" s="59" t="s">
        <v>53</v>
      </c>
      <c r="M87" s="59" t="s">
        <v>14</v>
      </c>
      <c r="N87" s="174" t="s">
        <v>305</v>
      </c>
      <c r="O87" s="59" t="s">
        <v>14</v>
      </c>
      <c r="P87" s="1" t="s">
        <v>52</v>
      </c>
      <c r="Q87" s="1" t="s">
        <v>14</v>
      </c>
      <c r="R87" s="21" t="s">
        <v>23</v>
      </c>
    </row>
    <row r="88" spans="1:18" ht="17.399999999999999" x14ac:dyDescent="0.35">
      <c r="A88" t="s">
        <v>17</v>
      </c>
      <c r="B88" s="15"/>
      <c r="C88" s="15"/>
      <c r="D88" s="74">
        <v>50</v>
      </c>
      <c r="E88" s="169"/>
      <c r="F88" s="74">
        <v>25</v>
      </c>
      <c r="G88" s="169"/>
      <c r="H88" s="74">
        <v>40</v>
      </c>
      <c r="I88" s="169"/>
      <c r="J88" s="74">
        <v>30</v>
      </c>
      <c r="K88" s="169"/>
      <c r="L88" s="74">
        <v>30</v>
      </c>
      <c r="M88" s="169"/>
      <c r="N88" s="17"/>
      <c r="O88" s="169"/>
      <c r="P88" s="74">
        <v>20</v>
      </c>
      <c r="Q88" s="169"/>
      <c r="R88" s="76">
        <f>(D88*E88)+(F88*G88)+(H88*I88)+(J88*K88)+(P88*Q88)+(L88*M88)+(N88*O88)</f>
        <v>0</v>
      </c>
    </row>
    <row r="89" spans="1:18" ht="17.399999999999999" x14ac:dyDescent="0.35">
      <c r="A89" s="2" t="s">
        <v>18</v>
      </c>
      <c r="B89" s="15"/>
      <c r="C89" s="15"/>
      <c r="D89" s="74">
        <v>50</v>
      </c>
      <c r="E89" s="169"/>
      <c r="F89" s="74">
        <v>25</v>
      </c>
      <c r="G89" s="169"/>
      <c r="H89" s="74">
        <v>40</v>
      </c>
      <c r="I89" s="169"/>
      <c r="J89" s="74">
        <v>30</v>
      </c>
      <c r="K89" s="169"/>
      <c r="L89" s="74">
        <v>30</v>
      </c>
      <c r="M89" s="169"/>
      <c r="N89" s="17"/>
      <c r="O89" s="169"/>
      <c r="P89" s="74">
        <v>20</v>
      </c>
      <c r="Q89" s="169"/>
      <c r="R89" s="76">
        <f t="shared" ref="R89:R93" si="1">(D89*E89)+(F89*G89)+(H89*I89)+(J89*K89)+(P89*Q89)+(L89*M89)+(N89*O89)</f>
        <v>0</v>
      </c>
    </row>
    <row r="90" spans="1:18" ht="17.399999999999999" x14ac:dyDescent="0.35">
      <c r="A90" s="2" t="s">
        <v>19</v>
      </c>
      <c r="B90" s="15"/>
      <c r="C90" s="15"/>
      <c r="D90" s="74">
        <v>50</v>
      </c>
      <c r="E90" s="169"/>
      <c r="F90" s="74">
        <v>25</v>
      </c>
      <c r="G90" s="169"/>
      <c r="H90" s="74">
        <v>40</v>
      </c>
      <c r="I90" s="169"/>
      <c r="J90" s="74">
        <v>30</v>
      </c>
      <c r="K90" s="169"/>
      <c r="L90" s="74">
        <v>30</v>
      </c>
      <c r="M90" s="169"/>
      <c r="N90" s="17"/>
      <c r="O90" s="169"/>
      <c r="P90" s="74">
        <v>20</v>
      </c>
      <c r="Q90" s="169"/>
      <c r="R90" s="76">
        <f t="shared" si="1"/>
        <v>0</v>
      </c>
    </row>
    <row r="91" spans="1:18" ht="17.399999999999999" x14ac:dyDescent="0.35">
      <c r="A91" s="2" t="s">
        <v>20</v>
      </c>
      <c r="B91" s="15"/>
      <c r="C91" s="15"/>
      <c r="D91" s="74">
        <v>50</v>
      </c>
      <c r="E91" s="169"/>
      <c r="F91" s="74">
        <v>25</v>
      </c>
      <c r="G91" s="169"/>
      <c r="H91" s="74">
        <v>40</v>
      </c>
      <c r="I91" s="169"/>
      <c r="J91" s="74">
        <v>30</v>
      </c>
      <c r="K91" s="169"/>
      <c r="L91" s="74">
        <v>30</v>
      </c>
      <c r="M91" s="169"/>
      <c r="N91" s="17"/>
      <c r="O91" s="169"/>
      <c r="P91" s="74">
        <v>20</v>
      </c>
      <c r="Q91" s="169"/>
      <c r="R91" s="76">
        <f t="shared" si="1"/>
        <v>0</v>
      </c>
    </row>
    <row r="92" spans="1:18" ht="17.399999999999999" x14ac:dyDescent="0.35">
      <c r="A92" s="2" t="s">
        <v>21</v>
      </c>
      <c r="B92" s="15"/>
      <c r="C92" s="15"/>
      <c r="D92" s="74">
        <v>50</v>
      </c>
      <c r="E92" s="169"/>
      <c r="F92" s="74">
        <v>25</v>
      </c>
      <c r="G92" s="169"/>
      <c r="H92" s="74">
        <v>40</v>
      </c>
      <c r="I92" s="169"/>
      <c r="J92" s="74">
        <v>30</v>
      </c>
      <c r="K92" s="169"/>
      <c r="L92" s="74">
        <v>30</v>
      </c>
      <c r="M92" s="169"/>
      <c r="N92" s="17"/>
      <c r="O92" s="169"/>
      <c r="P92" s="74">
        <v>20</v>
      </c>
      <c r="Q92" s="169"/>
      <c r="R92" s="76">
        <f t="shared" si="1"/>
        <v>0</v>
      </c>
    </row>
    <row r="93" spans="1:18" ht="18" thickBot="1" x14ac:dyDescent="0.4">
      <c r="A93" s="22" t="s">
        <v>22</v>
      </c>
      <c r="B93" s="79"/>
      <c r="C93" s="79"/>
      <c r="D93" s="75">
        <v>50</v>
      </c>
      <c r="E93" s="25"/>
      <c r="F93" s="75">
        <v>25</v>
      </c>
      <c r="G93" s="25"/>
      <c r="H93" s="75">
        <v>40</v>
      </c>
      <c r="I93" s="25"/>
      <c r="J93" s="75">
        <v>30</v>
      </c>
      <c r="K93" s="25"/>
      <c r="L93" s="75">
        <v>30</v>
      </c>
      <c r="M93" s="25"/>
      <c r="N93" s="24"/>
      <c r="O93" s="25"/>
      <c r="P93" s="75">
        <v>20</v>
      </c>
      <c r="Q93" s="25"/>
      <c r="R93" s="77">
        <f t="shared" si="1"/>
        <v>0</v>
      </c>
    </row>
    <row r="94" spans="1:18" ht="18" thickTop="1" x14ac:dyDescent="0.35">
      <c r="R94" s="76">
        <f>SUM(R88:R93)</f>
        <v>0</v>
      </c>
    </row>
    <row r="95" spans="1:18" ht="17.399999999999999" x14ac:dyDescent="0.35">
      <c r="R95" s="170"/>
    </row>
    <row r="96" spans="1:18" ht="58.2" x14ac:dyDescent="0.35">
      <c r="B96" t="s">
        <v>57</v>
      </c>
      <c r="C96" t="s">
        <v>13</v>
      </c>
      <c r="D96" s="59" t="s">
        <v>194</v>
      </c>
      <c r="E96" s="154" t="s">
        <v>14</v>
      </c>
      <c r="F96" s="59" t="s">
        <v>196</v>
      </c>
      <c r="G96" s="154" t="s">
        <v>14</v>
      </c>
      <c r="H96" s="59" t="s">
        <v>195</v>
      </c>
      <c r="I96" s="154" t="s">
        <v>14</v>
      </c>
      <c r="J96" s="35" t="s">
        <v>51</v>
      </c>
      <c r="K96" s="154" t="s">
        <v>14</v>
      </c>
      <c r="L96" s="167" t="s">
        <v>303</v>
      </c>
      <c r="M96" s="154" t="s">
        <v>14</v>
      </c>
      <c r="N96" s="20" t="s">
        <v>23</v>
      </c>
    </row>
    <row r="97" spans="1:14" ht="17.399999999999999" x14ac:dyDescent="0.35">
      <c r="A97" t="s">
        <v>17</v>
      </c>
      <c r="B97" s="92" t="s">
        <v>321</v>
      </c>
      <c r="C97" s="92" t="s">
        <v>73</v>
      </c>
      <c r="D97" s="82">
        <v>50</v>
      </c>
      <c r="E97" s="89">
        <v>1</v>
      </c>
      <c r="F97" s="82">
        <v>40</v>
      </c>
      <c r="G97" s="89"/>
      <c r="H97" s="82">
        <v>30</v>
      </c>
      <c r="I97" s="89"/>
      <c r="J97" s="82">
        <v>15</v>
      </c>
      <c r="K97" s="89">
        <v>6</v>
      </c>
      <c r="L97" s="82">
        <v>30</v>
      </c>
      <c r="M97" s="89"/>
      <c r="N97" s="84">
        <f>(D97*E97)+(F97*G97)+(H97*I97)+(J97*K97)+(L97*M97)</f>
        <v>140</v>
      </c>
    </row>
    <row r="98" spans="1:14" ht="17.399999999999999" x14ac:dyDescent="0.35">
      <c r="A98" t="s">
        <v>18</v>
      </c>
      <c r="B98" s="15"/>
      <c r="C98" s="15"/>
      <c r="D98" s="82">
        <v>50</v>
      </c>
      <c r="E98" s="169"/>
      <c r="F98" s="82">
        <v>40</v>
      </c>
      <c r="G98" s="169"/>
      <c r="H98" s="82">
        <v>30</v>
      </c>
      <c r="J98" s="82">
        <v>15</v>
      </c>
      <c r="L98" s="82">
        <v>30</v>
      </c>
      <c r="N98" s="84">
        <f t="shared" ref="N98:N102" si="2">(D98*E98)+(F98*G98)+(H98*I98)+(J98*K98)+(L98*M98)</f>
        <v>0</v>
      </c>
    </row>
    <row r="99" spans="1:14" ht="17.399999999999999" x14ac:dyDescent="0.35">
      <c r="A99" t="s">
        <v>19</v>
      </c>
      <c r="B99" s="15"/>
      <c r="C99" s="15"/>
      <c r="D99" s="82">
        <v>50</v>
      </c>
      <c r="E99" s="169"/>
      <c r="F99" s="82">
        <v>40</v>
      </c>
      <c r="G99" s="169"/>
      <c r="H99" s="82">
        <v>30</v>
      </c>
      <c r="J99" s="82">
        <v>15</v>
      </c>
      <c r="L99" s="82">
        <v>30</v>
      </c>
      <c r="N99" s="84">
        <f t="shared" si="2"/>
        <v>0</v>
      </c>
    </row>
    <row r="100" spans="1:14" ht="17.399999999999999" x14ac:dyDescent="0.35">
      <c r="A100" t="s">
        <v>20</v>
      </c>
      <c r="B100" s="15"/>
      <c r="C100" s="15"/>
      <c r="D100" s="82">
        <v>50</v>
      </c>
      <c r="E100" s="169"/>
      <c r="F100" s="82">
        <v>40</v>
      </c>
      <c r="G100" s="169"/>
      <c r="H100" s="82">
        <v>30</v>
      </c>
      <c r="J100" s="82">
        <v>15</v>
      </c>
      <c r="L100" s="82">
        <v>30</v>
      </c>
      <c r="N100" s="84">
        <f t="shared" si="2"/>
        <v>0</v>
      </c>
    </row>
    <row r="101" spans="1:14" ht="17.399999999999999" x14ac:dyDescent="0.35">
      <c r="A101" t="s">
        <v>21</v>
      </c>
      <c r="B101" s="15"/>
      <c r="C101" s="15"/>
      <c r="D101" s="82">
        <v>50</v>
      </c>
      <c r="E101" s="169"/>
      <c r="F101" s="82">
        <v>40</v>
      </c>
      <c r="G101" s="169"/>
      <c r="H101" s="82">
        <v>30</v>
      </c>
      <c r="J101" s="82">
        <v>15</v>
      </c>
      <c r="L101" s="82">
        <v>30</v>
      </c>
      <c r="N101" s="84">
        <f t="shared" si="2"/>
        <v>0</v>
      </c>
    </row>
    <row r="102" spans="1:14" ht="18" thickBot="1" x14ac:dyDescent="0.4">
      <c r="A102" s="23" t="s">
        <v>22</v>
      </c>
      <c r="B102" s="79"/>
      <c r="C102" s="79"/>
      <c r="D102" s="83">
        <v>50</v>
      </c>
      <c r="E102" s="25"/>
      <c r="F102" s="83">
        <v>40</v>
      </c>
      <c r="G102" s="25"/>
      <c r="H102" s="83">
        <v>30</v>
      </c>
      <c r="I102" s="23"/>
      <c r="J102" s="83">
        <v>15</v>
      </c>
      <c r="K102" s="23"/>
      <c r="L102" s="83">
        <v>30</v>
      </c>
      <c r="M102" s="23"/>
      <c r="N102" s="85">
        <f t="shared" si="2"/>
        <v>0</v>
      </c>
    </row>
    <row r="103" spans="1:14" ht="18" thickTop="1" x14ac:dyDescent="0.35">
      <c r="H103" s="16"/>
      <c r="J103" s="16"/>
      <c r="N103" s="84">
        <f>SUM(N97:N102)</f>
        <v>140</v>
      </c>
    </row>
    <row r="105" spans="1:14" x14ac:dyDescent="0.3">
      <c r="B105" s="15" t="s">
        <v>24</v>
      </c>
      <c r="C105" s="41" t="s">
        <v>15</v>
      </c>
    </row>
    <row r="106" spans="1:14" ht="29.4" x14ac:dyDescent="0.35">
      <c r="B106" t="s">
        <v>48</v>
      </c>
      <c r="C106" t="s">
        <v>13</v>
      </c>
      <c r="D106" s="59" t="s">
        <v>55</v>
      </c>
      <c r="E106" t="s">
        <v>14</v>
      </c>
      <c r="F106" s="20" t="s">
        <v>23</v>
      </c>
    </row>
    <row r="107" spans="1:14" ht="17.399999999999999" x14ac:dyDescent="0.35">
      <c r="A107" t="s">
        <v>17</v>
      </c>
      <c r="B107" s="15"/>
      <c r="C107" s="15" t="s">
        <v>44</v>
      </c>
      <c r="D107" s="82">
        <v>30</v>
      </c>
      <c r="E107" s="169"/>
      <c r="F107" s="84">
        <f>(D107*E107)</f>
        <v>0</v>
      </c>
    </row>
    <row r="108" spans="1:14" ht="17.399999999999999" x14ac:dyDescent="0.35">
      <c r="A108" t="s">
        <v>18</v>
      </c>
      <c r="B108" s="15"/>
      <c r="C108" s="15"/>
      <c r="D108" s="82">
        <v>30</v>
      </c>
      <c r="E108" s="169"/>
      <c r="F108" s="84">
        <f>(D108*E108)</f>
        <v>0</v>
      </c>
    </row>
    <row r="109" spans="1:14" ht="18" thickBot="1" x14ac:dyDescent="0.4">
      <c r="A109" s="23" t="s">
        <v>19</v>
      </c>
      <c r="B109" s="79"/>
      <c r="C109" s="79"/>
      <c r="D109" s="83">
        <v>30</v>
      </c>
      <c r="E109" s="25"/>
      <c r="F109" s="85">
        <f t="shared" ref="F109" si="3">(D109*E109)</f>
        <v>0</v>
      </c>
    </row>
    <row r="110" spans="1:14" ht="18" thickTop="1" x14ac:dyDescent="0.35">
      <c r="E110" s="169"/>
      <c r="F110" s="84">
        <f>SUM(F107:F109)</f>
        <v>0</v>
      </c>
    </row>
    <row r="111" spans="1:14" ht="17.399999999999999" x14ac:dyDescent="0.35">
      <c r="E111" s="169"/>
      <c r="F111" s="18"/>
    </row>
    <row r="112" spans="1:14" ht="21" x14ac:dyDescent="0.4">
      <c r="B112" s="14" t="s">
        <v>26</v>
      </c>
    </row>
    <row r="113" spans="2:10" ht="21.6" thickBot="1" x14ac:dyDescent="0.45">
      <c r="B113" s="14"/>
    </row>
    <row r="114" spans="2:10" x14ac:dyDescent="0.3">
      <c r="B114" s="5"/>
      <c r="C114" s="29" t="s">
        <v>33</v>
      </c>
      <c r="D114" s="29" t="s">
        <v>34</v>
      </c>
      <c r="E114" s="29" t="s">
        <v>33</v>
      </c>
      <c r="F114" s="29" t="s">
        <v>34</v>
      </c>
      <c r="G114" s="29" t="s">
        <v>33</v>
      </c>
      <c r="H114" s="30" t="s">
        <v>34</v>
      </c>
    </row>
    <row r="115" spans="2:10" x14ac:dyDescent="0.3">
      <c r="B115" s="8" t="s">
        <v>31</v>
      </c>
      <c r="C115" s="104">
        <v>66103</v>
      </c>
      <c r="D115" s="105">
        <v>0.70833333333333337</v>
      </c>
      <c r="E115" s="31"/>
      <c r="F115" s="37"/>
      <c r="G115" s="31"/>
      <c r="H115" s="32"/>
    </row>
    <row r="116" spans="2:10" ht="15" thickBot="1" x14ac:dyDescent="0.35">
      <c r="B116" s="11" t="s">
        <v>32</v>
      </c>
      <c r="C116" s="106">
        <v>66105</v>
      </c>
      <c r="D116" s="107">
        <v>0.91666666666666663</v>
      </c>
      <c r="E116" s="33"/>
      <c r="F116" s="38"/>
      <c r="G116" s="33"/>
      <c r="H116" s="34"/>
    </row>
    <row r="118" spans="2:10" x14ac:dyDescent="0.3">
      <c r="C118" s="177" t="s">
        <v>25</v>
      </c>
      <c r="D118" s="177" t="s">
        <v>37</v>
      </c>
      <c r="E118" s="181" t="s">
        <v>23</v>
      </c>
      <c r="F118" s="181"/>
    </row>
    <row r="119" spans="2:10" x14ac:dyDescent="0.3">
      <c r="B119" s="15" t="s">
        <v>339</v>
      </c>
      <c r="C119" s="74">
        <v>10.75</v>
      </c>
      <c r="D119" s="177"/>
      <c r="E119" s="180">
        <f>C119*D119</f>
        <v>0</v>
      </c>
      <c r="F119" s="180"/>
      <c r="H119" s="220" t="s">
        <v>340</v>
      </c>
      <c r="I119" s="220"/>
      <c r="J119" s="220"/>
    </row>
    <row r="120" spans="2:10" x14ac:dyDescent="0.3">
      <c r="B120" s="15" t="s">
        <v>35</v>
      </c>
      <c r="C120" s="74">
        <v>20</v>
      </c>
      <c r="D120" s="177"/>
      <c r="E120" s="180">
        <f>C120*D120</f>
        <v>0</v>
      </c>
      <c r="F120" s="180"/>
      <c r="H120" s="221" t="s">
        <v>342</v>
      </c>
      <c r="I120" s="15"/>
      <c r="J120" s="15"/>
    </row>
    <row r="121" spans="2:10" x14ac:dyDescent="0.3">
      <c r="B121" s="15" t="s">
        <v>35</v>
      </c>
      <c r="C121" s="74">
        <v>10</v>
      </c>
      <c r="D121" s="177"/>
      <c r="E121" s="180">
        <f>C121*D121</f>
        <v>0</v>
      </c>
      <c r="F121" s="180"/>
      <c r="G121" s="178"/>
      <c r="H121" s="221" t="s">
        <v>343</v>
      </c>
      <c r="I121" s="15"/>
      <c r="J121" s="15"/>
    </row>
    <row r="122" spans="2:10" x14ac:dyDescent="0.3">
      <c r="B122" s="15" t="s">
        <v>36</v>
      </c>
      <c r="C122" s="74">
        <v>43</v>
      </c>
      <c r="D122" s="177"/>
      <c r="E122" s="180">
        <f>C122*D122</f>
        <v>0</v>
      </c>
      <c r="F122" s="180"/>
      <c r="H122" s="221" t="s">
        <v>344</v>
      </c>
      <c r="I122" s="15"/>
      <c r="J122" s="15"/>
    </row>
    <row r="123" spans="2:10" ht="15" thickBot="1" x14ac:dyDescent="0.35">
      <c r="B123" s="79" t="s">
        <v>36</v>
      </c>
      <c r="C123" s="75">
        <v>21.5</v>
      </c>
      <c r="D123" s="25">
        <v>2</v>
      </c>
      <c r="E123" s="182">
        <f>C123*D123</f>
        <v>43</v>
      </c>
      <c r="F123" s="182"/>
      <c r="H123" s="221" t="s">
        <v>345</v>
      </c>
      <c r="I123" s="15"/>
      <c r="J123" s="15"/>
    </row>
    <row r="124" spans="2:10" ht="15" thickTop="1" x14ac:dyDescent="0.3">
      <c r="D124" s="177"/>
      <c r="E124" s="180">
        <f>SUM(E119:E123)</f>
        <v>43</v>
      </c>
      <c r="F124" s="180"/>
    </row>
    <row r="125" spans="2:10" x14ac:dyDescent="0.3">
      <c r="D125" s="177"/>
      <c r="E125" s="219"/>
      <c r="F125" s="219"/>
    </row>
    <row r="126" spans="2:10" x14ac:dyDescent="0.3">
      <c r="C126" s="169" t="s">
        <v>25</v>
      </c>
      <c r="D126" s="169" t="s">
        <v>76</v>
      </c>
      <c r="E126" s="181" t="s">
        <v>23</v>
      </c>
      <c r="F126" s="181"/>
    </row>
    <row r="127" spans="2:10" x14ac:dyDescent="0.3">
      <c r="B127" t="s">
        <v>28</v>
      </c>
      <c r="C127" s="17"/>
      <c r="E127" s="214">
        <f>C127</f>
        <v>0</v>
      </c>
      <c r="F127" s="214"/>
      <c r="H127" s="49"/>
    </row>
    <row r="128" spans="2:10" x14ac:dyDescent="0.3">
      <c r="B128" t="s">
        <v>30</v>
      </c>
      <c r="C128" s="90">
        <v>150</v>
      </c>
      <c r="E128" s="214">
        <f>C128</f>
        <v>150</v>
      </c>
      <c r="F128" s="214"/>
      <c r="H128" s="49"/>
    </row>
    <row r="129" spans="2:10" ht="15" thickBot="1" x14ac:dyDescent="0.35">
      <c r="B129" s="23" t="s">
        <v>69</v>
      </c>
      <c r="C129" s="91">
        <v>20</v>
      </c>
      <c r="D129" s="25"/>
      <c r="E129" s="210">
        <f>C129</f>
        <v>20</v>
      </c>
      <c r="F129" s="210"/>
    </row>
    <row r="130" spans="2:10" ht="15" thickTop="1" x14ac:dyDescent="0.3">
      <c r="E130" s="214">
        <f>SUM(E127:E129)</f>
        <v>170</v>
      </c>
      <c r="F130" s="214"/>
    </row>
    <row r="132" spans="2:10" x14ac:dyDescent="0.3">
      <c r="C132" s="169" t="s">
        <v>38</v>
      </c>
      <c r="D132" s="169" t="s">
        <v>39</v>
      </c>
      <c r="E132" s="181" t="s">
        <v>23</v>
      </c>
      <c r="F132" s="181"/>
    </row>
    <row r="133" spans="2:10" x14ac:dyDescent="0.3">
      <c r="B133" t="s">
        <v>29</v>
      </c>
      <c r="C133" s="74">
        <v>0.43</v>
      </c>
      <c r="D133" s="89">
        <v>300</v>
      </c>
      <c r="E133" s="214">
        <f>C133*D133</f>
        <v>129</v>
      </c>
      <c r="F133" s="214"/>
      <c r="H133" s="49"/>
    </row>
    <row r="134" spans="2:10" x14ac:dyDescent="0.3">
      <c r="B134" t="s">
        <v>147</v>
      </c>
      <c r="C134" s="86">
        <v>0.03</v>
      </c>
      <c r="D134" s="89">
        <v>168</v>
      </c>
      <c r="E134" s="214">
        <f>C134*D134</f>
        <v>5.04</v>
      </c>
      <c r="F134" s="214"/>
      <c r="G134" s="111" t="s">
        <v>146</v>
      </c>
      <c r="H134" s="50"/>
    </row>
    <row r="135" spans="2:10" x14ac:dyDescent="0.3">
      <c r="B135" t="s">
        <v>147</v>
      </c>
      <c r="C135" s="86">
        <v>0.03</v>
      </c>
      <c r="E135" s="214">
        <f t="shared" ref="E135:E136" si="4">C135*D135</f>
        <v>0</v>
      </c>
      <c r="F135" s="214"/>
      <c r="G135" s="111" t="s">
        <v>146</v>
      </c>
      <c r="H135" s="50"/>
    </row>
    <row r="136" spans="2:10" ht="15" thickBot="1" x14ac:dyDescent="0.35">
      <c r="B136" s="23" t="s">
        <v>147</v>
      </c>
      <c r="C136" s="87">
        <v>0.03</v>
      </c>
      <c r="D136" s="25"/>
      <c r="E136" s="210">
        <f t="shared" si="4"/>
        <v>0</v>
      </c>
      <c r="F136" s="210"/>
      <c r="G136" s="111" t="s">
        <v>146</v>
      </c>
      <c r="H136" s="50"/>
    </row>
    <row r="137" spans="2:10" ht="15" thickTop="1" x14ac:dyDescent="0.3">
      <c r="B137" t="s">
        <v>70</v>
      </c>
      <c r="C137" s="43"/>
      <c r="D137" s="168"/>
      <c r="E137" s="217">
        <f>E133+E134+E135+E136</f>
        <v>134.04</v>
      </c>
      <c r="F137" s="217"/>
      <c r="H137" s="50"/>
    </row>
    <row r="138" spans="2:10" x14ac:dyDescent="0.3">
      <c r="B138" t="s">
        <v>50</v>
      </c>
      <c r="C138" s="184" t="s">
        <v>93</v>
      </c>
      <c r="D138" s="185"/>
      <c r="E138" s="185"/>
      <c r="F138" s="185"/>
      <c r="G138" s="185"/>
      <c r="H138" s="185"/>
      <c r="I138" s="185"/>
      <c r="J138" s="186"/>
    </row>
    <row r="140" spans="2:10" ht="17.399999999999999" x14ac:dyDescent="0.35">
      <c r="B140" s="19" t="s">
        <v>346</v>
      </c>
      <c r="D140" s="84">
        <f>F110+N103+R86+R94</f>
        <v>140</v>
      </c>
    </row>
    <row r="141" spans="2:10" ht="17.399999999999999" x14ac:dyDescent="0.35">
      <c r="B141" s="19" t="s">
        <v>77</v>
      </c>
      <c r="D141" s="84">
        <f>E124+E130+E137</f>
        <v>347.03999999999996</v>
      </c>
    </row>
    <row r="143" spans="2:10" ht="17.399999999999999" x14ac:dyDescent="0.35">
      <c r="B143" s="19" t="s">
        <v>16</v>
      </c>
      <c r="D143" s="88">
        <v>0.6</v>
      </c>
    </row>
    <row r="144" spans="2:10" ht="17.399999999999999" x14ac:dyDescent="0.35">
      <c r="B144" s="19" t="s">
        <v>309</v>
      </c>
      <c r="D144" s="84">
        <f>(D140*D143)*-1</f>
        <v>-84</v>
      </c>
    </row>
    <row r="145" spans="2:4" ht="18" thickBot="1" x14ac:dyDescent="0.4">
      <c r="B145" s="23"/>
      <c r="C145" s="23"/>
      <c r="D145" s="61"/>
    </row>
    <row r="146" spans="2:4" ht="18" thickTop="1" x14ac:dyDescent="0.35">
      <c r="B146" s="19" t="s">
        <v>41</v>
      </c>
      <c r="D146" s="84">
        <f>(D140+D144)+D141</f>
        <v>403.03999999999996</v>
      </c>
    </row>
  </sheetData>
  <protectedRanges>
    <protectedRange algorithmName="SHA-512" hashValue="IUdCIO9RM0sUGHWOnJuB2lnZThPxLlWco1KWTjc4RugXhkJjhQHGN6wraXl6VzGk1W2bZIG2EPxN4+PXYycAHQ==" saltValue="cMp3vvo+V88wnNtDob2xZA==" spinCount="100000" sqref="D80:D85" name="Alue1_1"/>
  </protectedRanges>
  <mergeCells count="30">
    <mergeCell ref="E129:F129"/>
    <mergeCell ref="C67:E67"/>
    <mergeCell ref="H67:J67"/>
    <mergeCell ref="C68:E68"/>
    <mergeCell ref="E118:F118"/>
    <mergeCell ref="E119:F119"/>
    <mergeCell ref="H119:J119"/>
    <mergeCell ref="E120:F120"/>
    <mergeCell ref="E124:F124"/>
    <mergeCell ref="E137:F137"/>
    <mergeCell ref="C138:J138"/>
    <mergeCell ref="E130:F130"/>
    <mergeCell ref="E132:F132"/>
    <mergeCell ref="E133:F133"/>
    <mergeCell ref="E134:F134"/>
    <mergeCell ref="E135:F135"/>
    <mergeCell ref="E136:F136"/>
    <mergeCell ref="O65:Q65"/>
    <mergeCell ref="E128:F128"/>
    <mergeCell ref="C64:E64"/>
    <mergeCell ref="C65:E65"/>
    <mergeCell ref="H65:I65"/>
    <mergeCell ref="L65:M65"/>
    <mergeCell ref="E121:F121"/>
    <mergeCell ref="E122:F122"/>
    <mergeCell ref="E123:F123"/>
    <mergeCell ref="E126:F126"/>
    <mergeCell ref="E127:F127"/>
    <mergeCell ref="C66:E66"/>
    <mergeCell ref="H66:J66"/>
  </mergeCells>
  <hyperlinks>
    <hyperlink ref="H66" r:id="rId1" xr:uid="{2937C765-5607-454B-B52F-A911428C5EF0}"/>
  </hyperlinks>
  <pageMargins left="0.7" right="0.44" top="0.32" bottom="0.42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0"/>
  <sheetViews>
    <sheetView zoomScaleNormal="100" workbookViewId="0">
      <selection activeCell="B39" sqref="B39:B43"/>
    </sheetView>
  </sheetViews>
  <sheetFormatPr defaultRowHeight="14.4" x14ac:dyDescent="0.3"/>
  <cols>
    <col min="1" max="1" width="3.5546875" customWidth="1"/>
    <col min="2" max="2" width="36.109375" customWidth="1"/>
    <col min="3" max="3" width="9.5546875" customWidth="1"/>
    <col min="4" max="4" width="10.88671875" customWidth="1"/>
    <col min="5" max="5" width="5" customWidth="1"/>
    <col min="6" max="6" width="12.33203125" customWidth="1"/>
    <col min="7" max="7" width="4.6640625" customWidth="1"/>
    <col min="8" max="8" width="10.5546875" customWidth="1"/>
    <col min="9" max="9" width="4.6640625" customWidth="1"/>
    <col min="10" max="10" width="10.44140625" customWidth="1"/>
    <col min="11" max="11" width="6.88671875" customWidth="1"/>
    <col min="12" max="12" width="10.109375" customWidth="1"/>
    <col min="13" max="13" width="5.5546875" customWidth="1"/>
    <col min="14" max="14" width="11.5546875" customWidth="1"/>
    <col min="15" max="17" width="6.33203125" customWidth="1"/>
    <col min="18" max="18" width="15" customWidth="1"/>
  </cols>
  <sheetData>
    <row r="1" spans="2:17" ht="15.6" x14ac:dyDescent="0.3">
      <c r="B1" s="26" t="s">
        <v>0</v>
      </c>
      <c r="D1" s="26" t="s">
        <v>3</v>
      </c>
    </row>
    <row r="2" spans="2:17" ht="15.6" x14ac:dyDescent="0.3">
      <c r="B2" s="26" t="s">
        <v>1</v>
      </c>
      <c r="D2" s="15" t="s">
        <v>61</v>
      </c>
    </row>
    <row r="3" spans="2:17" ht="15.6" x14ac:dyDescent="0.3">
      <c r="B3" s="26" t="s">
        <v>2</v>
      </c>
    </row>
    <row r="6" spans="2:17" ht="15" thickBot="1" x14ac:dyDescent="0.35"/>
    <row r="7" spans="2:17" ht="21" x14ac:dyDescent="0.4">
      <c r="B7" s="54" t="s">
        <v>4</v>
      </c>
      <c r="C7" s="55"/>
      <c r="D7" s="29"/>
      <c r="E7" s="6"/>
      <c r="F7" s="6"/>
      <c r="G7" s="6"/>
      <c r="H7" s="6"/>
      <c r="I7" s="6"/>
      <c r="J7" s="6"/>
      <c r="K7" s="6"/>
      <c r="L7" s="6"/>
      <c r="M7" s="6"/>
      <c r="N7" s="7"/>
    </row>
    <row r="8" spans="2:17" x14ac:dyDescent="0.3">
      <c r="B8" s="8" t="s">
        <v>5</v>
      </c>
      <c r="C8" s="187"/>
      <c r="D8" s="188"/>
      <c r="E8" s="189"/>
      <c r="F8" s="52"/>
      <c r="G8" s="52"/>
      <c r="H8" s="52"/>
      <c r="I8" s="52"/>
      <c r="J8" s="9"/>
      <c r="K8" s="9"/>
      <c r="L8" s="9"/>
      <c r="M8" s="9"/>
      <c r="N8" s="10"/>
      <c r="O8" s="9"/>
      <c r="P8" s="9"/>
      <c r="Q8" s="9"/>
    </row>
    <row r="9" spans="2:17" x14ac:dyDescent="0.3">
      <c r="B9" s="8" t="s">
        <v>6</v>
      </c>
      <c r="C9" s="193"/>
      <c r="D9" s="194"/>
      <c r="E9" s="195"/>
      <c r="F9" s="9" t="s">
        <v>7</v>
      </c>
      <c r="G9" s="43"/>
      <c r="H9" s="199"/>
      <c r="I9" s="200"/>
      <c r="J9" s="9" t="s">
        <v>8</v>
      </c>
      <c r="L9" s="193"/>
      <c r="M9" s="195"/>
      <c r="N9" s="56"/>
      <c r="O9" s="201"/>
      <c r="P9" s="201"/>
      <c r="Q9" s="201"/>
    </row>
    <row r="10" spans="2:17" x14ac:dyDescent="0.3">
      <c r="B10" s="8" t="s">
        <v>9</v>
      </c>
      <c r="C10" s="196"/>
      <c r="D10" s="197"/>
      <c r="E10" s="198"/>
      <c r="F10" s="9" t="s">
        <v>10</v>
      </c>
      <c r="G10" s="9"/>
      <c r="H10" s="190"/>
      <c r="I10" s="191"/>
      <c r="J10" s="192"/>
      <c r="K10" s="43"/>
      <c r="L10" s="43"/>
      <c r="M10" s="43"/>
      <c r="N10" s="56"/>
      <c r="O10" s="9"/>
      <c r="P10" s="9"/>
      <c r="Q10" s="9"/>
    </row>
    <row r="11" spans="2:17" x14ac:dyDescent="0.3">
      <c r="B11" s="8" t="s">
        <v>11</v>
      </c>
      <c r="C11" s="193"/>
      <c r="D11" s="194"/>
      <c r="E11" s="195"/>
      <c r="F11" s="9" t="s">
        <v>27</v>
      </c>
      <c r="G11" s="43"/>
      <c r="H11" s="193"/>
      <c r="I11" s="194"/>
      <c r="J11" s="195"/>
      <c r="K11" s="9"/>
      <c r="N11" s="10"/>
      <c r="O11" s="9"/>
      <c r="P11" s="9"/>
      <c r="Q11" s="9"/>
    </row>
    <row r="12" spans="2:17" ht="15" thickBot="1" x14ac:dyDescent="0.35">
      <c r="B12" s="8" t="s">
        <v>12</v>
      </c>
      <c r="C12" s="68"/>
      <c r="D12" s="69"/>
      <c r="E12" s="70"/>
      <c r="L12" s="53" t="s">
        <v>67</v>
      </c>
      <c r="M12" s="9" t="s">
        <v>68</v>
      </c>
      <c r="N12" s="10"/>
      <c r="O12" s="9"/>
      <c r="P12" s="9"/>
      <c r="Q12" s="9"/>
    </row>
    <row r="13" spans="2:17" ht="15" thickBot="1" x14ac:dyDescent="0.35">
      <c r="B13" s="8"/>
      <c r="C13" s="9"/>
      <c r="D13" s="67"/>
      <c r="E13" s="9"/>
      <c r="F13" s="53" t="s">
        <v>66</v>
      </c>
      <c r="G13" s="9"/>
      <c r="H13" s="43"/>
      <c r="I13" s="43"/>
      <c r="J13" s="43"/>
      <c r="K13" s="9"/>
      <c r="L13" s="80"/>
      <c r="M13" s="81"/>
      <c r="N13" s="10"/>
    </row>
    <row r="14" spans="2:17" ht="15" thickBot="1" x14ac:dyDescent="0.35">
      <c r="B14" s="11"/>
      <c r="C14" s="12"/>
      <c r="D14" s="71"/>
      <c r="E14" s="12"/>
      <c r="F14" s="57"/>
      <c r="G14" s="12"/>
      <c r="H14" s="12"/>
      <c r="I14" s="12"/>
      <c r="J14" s="12"/>
      <c r="K14" s="12"/>
      <c r="L14" s="12"/>
      <c r="M14" s="12"/>
      <c r="N14" s="13"/>
    </row>
    <row r="17" spans="1:20" ht="21" x14ac:dyDescent="0.4">
      <c r="B17" s="14" t="s">
        <v>45</v>
      </c>
    </row>
    <row r="18" spans="1:20" x14ac:dyDescent="0.3">
      <c r="B18" s="15" t="s">
        <v>49</v>
      </c>
    </row>
    <row r="19" spans="1:20" x14ac:dyDescent="0.3">
      <c r="B19" s="15" t="s">
        <v>33</v>
      </c>
    </row>
    <row r="20" spans="1:20" x14ac:dyDescent="0.3">
      <c r="B20" s="15" t="s">
        <v>43</v>
      </c>
      <c r="D20" s="15"/>
      <c r="P20" s="35"/>
      <c r="Q20" s="35"/>
    </row>
    <row r="21" spans="1:20" x14ac:dyDescent="0.3">
      <c r="B21" s="15"/>
      <c r="D21" s="15"/>
      <c r="F21" s="44"/>
    </row>
    <row r="22" spans="1:20" x14ac:dyDescent="0.3">
      <c r="B22" s="15" t="s">
        <v>54</v>
      </c>
      <c r="D22" s="15"/>
    </row>
    <row r="23" spans="1:20" ht="46.8" customHeight="1" x14ac:dyDescent="0.35">
      <c r="B23" t="s">
        <v>58</v>
      </c>
      <c r="C23" t="s">
        <v>13</v>
      </c>
      <c r="D23" s="1" t="s">
        <v>56</v>
      </c>
      <c r="E23" t="s">
        <v>14</v>
      </c>
      <c r="F23" s="1" t="s">
        <v>51</v>
      </c>
      <c r="G23" t="s">
        <v>14</v>
      </c>
      <c r="H23" s="1" t="s">
        <v>59</v>
      </c>
      <c r="I23" s="1" t="s">
        <v>14</v>
      </c>
      <c r="J23" s="21" t="s">
        <v>23</v>
      </c>
      <c r="K23" s="1"/>
      <c r="L23" s="1"/>
      <c r="M23" s="1"/>
      <c r="N23" s="1"/>
      <c r="O23" s="1"/>
      <c r="P23" s="35"/>
      <c r="Q23" s="40"/>
      <c r="T23" s="1"/>
    </row>
    <row r="24" spans="1:20" ht="17.399999999999999" x14ac:dyDescent="0.35">
      <c r="A24" t="s">
        <v>17</v>
      </c>
      <c r="B24" s="39"/>
      <c r="D24" s="82">
        <v>50</v>
      </c>
      <c r="E24" s="4"/>
      <c r="F24" s="82">
        <v>15</v>
      </c>
      <c r="G24" s="4"/>
      <c r="H24" s="82">
        <v>40</v>
      </c>
      <c r="I24" s="4"/>
      <c r="J24" s="84">
        <f>(D24*E24)+(F24*G24)+(H24*I24)</f>
        <v>0</v>
      </c>
      <c r="K24" s="4"/>
      <c r="L24" s="17"/>
      <c r="M24" s="4"/>
      <c r="N24" s="17"/>
      <c r="O24" s="4"/>
      <c r="P24" s="4"/>
      <c r="Q24" s="4"/>
    </row>
    <row r="25" spans="1:20" ht="17.399999999999999" x14ac:dyDescent="0.35">
      <c r="A25" s="2" t="s">
        <v>18</v>
      </c>
      <c r="D25" s="82">
        <v>50</v>
      </c>
      <c r="E25" s="4"/>
      <c r="F25" s="82">
        <v>15</v>
      </c>
      <c r="G25" s="4"/>
      <c r="H25" s="82">
        <v>40</v>
      </c>
      <c r="I25" s="4"/>
      <c r="J25" s="84">
        <f t="shared" ref="J25:J30" si="0">(D25*E25)+(F25*G25)+(H25*I25)</f>
        <v>0</v>
      </c>
      <c r="K25" s="4"/>
      <c r="L25" s="17"/>
      <c r="M25" s="4"/>
      <c r="N25" s="17"/>
      <c r="O25" s="4"/>
      <c r="P25" s="4"/>
      <c r="Q25" s="4"/>
    </row>
    <row r="26" spans="1:20" ht="17.399999999999999" x14ac:dyDescent="0.35">
      <c r="A26" s="2" t="s">
        <v>19</v>
      </c>
      <c r="D26" s="82">
        <v>50</v>
      </c>
      <c r="E26" s="4"/>
      <c r="F26" s="82">
        <v>15</v>
      </c>
      <c r="G26" s="4"/>
      <c r="H26" s="82">
        <v>40</v>
      </c>
      <c r="I26" s="4"/>
      <c r="J26" s="84">
        <f t="shared" si="0"/>
        <v>0</v>
      </c>
      <c r="K26" s="4"/>
      <c r="L26" s="17"/>
      <c r="M26" s="4"/>
      <c r="N26" s="17"/>
      <c r="O26" s="4"/>
      <c r="P26" s="4"/>
      <c r="Q26" s="4"/>
    </row>
    <row r="27" spans="1:20" ht="17.399999999999999" x14ac:dyDescent="0.35">
      <c r="A27" s="2" t="s">
        <v>20</v>
      </c>
      <c r="D27" s="82">
        <v>50</v>
      </c>
      <c r="E27" s="4"/>
      <c r="F27" s="82">
        <v>15</v>
      </c>
      <c r="G27" s="4"/>
      <c r="H27" s="82">
        <v>40</v>
      </c>
      <c r="I27" s="4"/>
      <c r="J27" s="84">
        <f t="shared" si="0"/>
        <v>0</v>
      </c>
      <c r="K27" s="4"/>
      <c r="L27" s="17"/>
      <c r="M27" s="4"/>
      <c r="N27" s="17"/>
      <c r="O27" s="4"/>
      <c r="P27" s="4"/>
      <c r="Q27" s="4"/>
    </row>
    <row r="28" spans="1:20" ht="17.399999999999999" x14ac:dyDescent="0.35">
      <c r="A28" s="2" t="s">
        <v>21</v>
      </c>
      <c r="D28" s="82">
        <v>50</v>
      </c>
      <c r="E28" s="4"/>
      <c r="F28" s="82">
        <v>15</v>
      </c>
      <c r="G28" s="4"/>
      <c r="H28" s="82">
        <v>40</v>
      </c>
      <c r="I28" s="4"/>
      <c r="J28" s="84">
        <f t="shared" si="0"/>
        <v>0</v>
      </c>
      <c r="K28" s="4"/>
      <c r="L28" s="17"/>
      <c r="M28" s="4"/>
      <c r="N28" s="17"/>
      <c r="O28" s="4"/>
      <c r="P28" s="4"/>
      <c r="Q28" s="4"/>
    </row>
    <row r="29" spans="1:20" ht="18" thickBot="1" x14ac:dyDescent="0.4">
      <c r="A29" s="22" t="s">
        <v>22</v>
      </c>
      <c r="B29" s="23"/>
      <c r="C29" s="23"/>
      <c r="D29" s="83">
        <v>50</v>
      </c>
      <c r="E29" s="25"/>
      <c r="F29" s="83">
        <v>15</v>
      </c>
      <c r="G29" s="25"/>
      <c r="H29" s="83">
        <v>40</v>
      </c>
      <c r="I29" s="25"/>
      <c r="J29" s="85">
        <f t="shared" si="0"/>
        <v>0</v>
      </c>
      <c r="K29" s="25"/>
      <c r="L29" s="42"/>
      <c r="M29" s="36"/>
      <c r="N29" s="42"/>
      <c r="O29" s="36"/>
      <c r="P29" s="36"/>
      <c r="Q29" s="36"/>
    </row>
    <row r="30" spans="1:20" ht="18" thickTop="1" x14ac:dyDescent="0.35">
      <c r="D30" s="4"/>
      <c r="E30" s="4"/>
      <c r="F30" s="4"/>
      <c r="G30" s="4"/>
      <c r="H30" s="4"/>
      <c r="I30" s="4"/>
      <c r="J30" s="84">
        <f t="shared" si="0"/>
        <v>0</v>
      </c>
      <c r="K30" s="4"/>
      <c r="L30" s="36"/>
      <c r="M30" s="36"/>
      <c r="N30" s="36"/>
      <c r="O30" s="36"/>
      <c r="P30" s="36"/>
      <c r="Q30" s="36"/>
    </row>
    <row r="31" spans="1:20" ht="17.399999999999999" x14ac:dyDescent="0.35">
      <c r="D31" s="4"/>
      <c r="E31" s="4"/>
      <c r="F31" s="18"/>
    </row>
    <row r="32" spans="1:20" ht="21" x14ac:dyDescent="0.4">
      <c r="B32" s="14" t="s">
        <v>26</v>
      </c>
    </row>
    <row r="33" spans="2:10" ht="21.6" thickBot="1" x14ac:dyDescent="0.45">
      <c r="B33" s="14"/>
    </row>
    <row r="34" spans="2:10" x14ac:dyDescent="0.3">
      <c r="B34" s="5"/>
      <c r="C34" s="29" t="s">
        <v>33</v>
      </c>
      <c r="D34" s="29" t="s">
        <v>34</v>
      </c>
      <c r="E34" s="29" t="s">
        <v>33</v>
      </c>
      <c r="F34" s="30" t="s">
        <v>34</v>
      </c>
    </row>
    <row r="35" spans="2:10" x14ac:dyDescent="0.3">
      <c r="B35" s="8" t="s">
        <v>31</v>
      </c>
      <c r="C35" s="31"/>
      <c r="D35" s="37"/>
      <c r="E35" s="31"/>
      <c r="F35" s="32"/>
    </row>
    <row r="36" spans="2:10" ht="15" thickBot="1" x14ac:dyDescent="0.35">
      <c r="B36" s="11" t="s">
        <v>32</v>
      </c>
      <c r="C36" s="33"/>
      <c r="D36" s="38"/>
      <c r="E36" s="33"/>
      <c r="F36" s="34"/>
    </row>
    <row r="38" spans="2:10" x14ac:dyDescent="0.3">
      <c r="C38" s="177" t="s">
        <v>25</v>
      </c>
      <c r="D38" s="177" t="s">
        <v>37</v>
      </c>
      <c r="E38" s="181" t="s">
        <v>23</v>
      </c>
      <c r="F38" s="181"/>
    </row>
    <row r="39" spans="2:10" x14ac:dyDescent="0.3">
      <c r="B39" s="15" t="s">
        <v>339</v>
      </c>
      <c r="C39" s="74">
        <v>10.75</v>
      </c>
      <c r="D39" s="177"/>
      <c r="E39" s="180">
        <f>C39*D39</f>
        <v>0</v>
      </c>
      <c r="F39" s="180"/>
      <c r="H39" s="220" t="s">
        <v>340</v>
      </c>
      <c r="I39" s="220"/>
      <c r="J39" s="220"/>
    </row>
    <row r="40" spans="2:10" x14ac:dyDescent="0.3">
      <c r="B40" s="15" t="s">
        <v>35</v>
      </c>
      <c r="C40" s="74">
        <v>20</v>
      </c>
      <c r="D40" s="177"/>
      <c r="E40" s="180">
        <f>C40*D40</f>
        <v>0</v>
      </c>
      <c r="F40" s="180"/>
      <c r="H40" s="221" t="s">
        <v>342</v>
      </c>
      <c r="I40" s="15"/>
      <c r="J40" s="15"/>
    </row>
    <row r="41" spans="2:10" x14ac:dyDescent="0.3">
      <c r="B41" s="15" t="s">
        <v>35</v>
      </c>
      <c r="C41" s="74">
        <v>10</v>
      </c>
      <c r="D41" s="177"/>
      <c r="E41" s="180">
        <f>C41*D41</f>
        <v>0</v>
      </c>
      <c r="F41" s="180"/>
      <c r="G41" s="178"/>
      <c r="H41" s="221" t="s">
        <v>343</v>
      </c>
      <c r="I41" s="15"/>
      <c r="J41" s="15"/>
    </row>
    <row r="42" spans="2:10" x14ac:dyDescent="0.3">
      <c r="B42" s="15" t="s">
        <v>36</v>
      </c>
      <c r="C42" s="74">
        <v>43</v>
      </c>
      <c r="D42" s="177"/>
      <c r="E42" s="180">
        <f>C42*D42</f>
        <v>0</v>
      </c>
      <c r="F42" s="180"/>
      <c r="H42" s="221" t="s">
        <v>344</v>
      </c>
      <c r="I42" s="15"/>
      <c r="J42" s="15"/>
    </row>
    <row r="43" spans="2:10" ht="15" thickBot="1" x14ac:dyDescent="0.35">
      <c r="B43" s="79" t="s">
        <v>36</v>
      </c>
      <c r="C43" s="75">
        <v>21.5</v>
      </c>
      <c r="D43" s="25"/>
      <c r="E43" s="182">
        <f>C43*D43</f>
        <v>0</v>
      </c>
      <c r="F43" s="182"/>
      <c r="H43" s="221" t="s">
        <v>345</v>
      </c>
      <c r="I43" s="15"/>
      <c r="J43" s="15"/>
    </row>
    <row r="44" spans="2:10" ht="15" thickTop="1" x14ac:dyDescent="0.3">
      <c r="D44" s="177"/>
      <c r="E44" s="180">
        <f>SUM(E39:E43)</f>
        <v>0</v>
      </c>
      <c r="F44" s="180"/>
    </row>
    <row r="45" spans="2:10" x14ac:dyDescent="0.3">
      <c r="C45" s="4" t="s">
        <v>25</v>
      </c>
      <c r="D45" s="66" t="s">
        <v>76</v>
      </c>
      <c r="E45" s="181" t="s">
        <v>23</v>
      </c>
      <c r="F45" s="181"/>
    </row>
    <row r="46" spans="2:10" x14ac:dyDescent="0.3">
      <c r="B46" t="s">
        <v>28</v>
      </c>
      <c r="C46" s="17"/>
      <c r="E46" s="214">
        <f>C46</f>
        <v>0</v>
      </c>
      <c r="F46" s="214"/>
    </row>
    <row r="47" spans="2:10" ht="15" thickBot="1" x14ac:dyDescent="0.35">
      <c r="B47" s="23" t="s">
        <v>30</v>
      </c>
      <c r="C47" s="24"/>
      <c r="D47" s="23"/>
      <c r="E47" s="210">
        <f>C47</f>
        <v>0</v>
      </c>
      <c r="F47" s="210"/>
    </row>
    <row r="48" spans="2:10" ht="15" thickTop="1" x14ac:dyDescent="0.3">
      <c r="E48" s="214">
        <f>SUM(E46:E47)</f>
        <v>0</v>
      </c>
      <c r="F48" s="214"/>
    </row>
    <row r="50" spans="2:10" x14ac:dyDescent="0.3">
      <c r="C50" s="4" t="s">
        <v>38</v>
      </c>
      <c r="D50" s="4" t="s">
        <v>39</v>
      </c>
      <c r="E50" s="181" t="s">
        <v>23</v>
      </c>
      <c r="F50" s="181"/>
    </row>
    <row r="51" spans="2:10" x14ac:dyDescent="0.3">
      <c r="B51" t="s">
        <v>29</v>
      </c>
      <c r="C51" s="74">
        <v>0.43</v>
      </c>
      <c r="D51" s="66"/>
      <c r="E51" s="180">
        <f>C51*D51</f>
        <v>0</v>
      </c>
      <c r="F51" s="180"/>
      <c r="H51" s="49"/>
    </row>
    <row r="52" spans="2:10" x14ac:dyDescent="0.3">
      <c r="B52" t="s">
        <v>147</v>
      </c>
      <c r="C52" s="72">
        <v>0.03</v>
      </c>
      <c r="D52" s="110"/>
      <c r="E52" s="180">
        <f>C52*D52</f>
        <v>0</v>
      </c>
      <c r="F52" s="180"/>
      <c r="G52" s="111" t="s">
        <v>146</v>
      </c>
      <c r="H52" s="112"/>
    </row>
    <row r="53" spans="2:10" x14ac:dyDescent="0.3">
      <c r="B53" t="s">
        <v>147</v>
      </c>
      <c r="C53" s="72">
        <v>0.03</v>
      </c>
      <c r="D53" s="110"/>
      <c r="E53" s="180">
        <f t="shared" ref="E53:E54" si="1">C53*D53</f>
        <v>0</v>
      </c>
      <c r="F53" s="180"/>
      <c r="G53" s="111" t="s">
        <v>146</v>
      </c>
      <c r="H53" s="112"/>
    </row>
    <row r="54" spans="2:10" ht="15" thickBot="1" x14ac:dyDescent="0.35">
      <c r="B54" s="23" t="s">
        <v>147</v>
      </c>
      <c r="C54" s="73">
        <v>0.03</v>
      </c>
      <c r="D54" s="25"/>
      <c r="E54" s="182">
        <f t="shared" si="1"/>
        <v>0</v>
      </c>
      <c r="F54" s="182"/>
      <c r="G54" s="111" t="s">
        <v>146</v>
      </c>
      <c r="H54" s="112"/>
    </row>
    <row r="55" spans="2:10" ht="15" thickTop="1" x14ac:dyDescent="0.3">
      <c r="B55" t="s">
        <v>70</v>
      </c>
      <c r="C55" s="43"/>
      <c r="D55" s="67"/>
      <c r="E55" s="183">
        <f>E51+E52+E53+E54</f>
        <v>0</v>
      </c>
      <c r="F55" s="183"/>
      <c r="H55" s="50"/>
    </row>
    <row r="56" spans="2:10" x14ac:dyDescent="0.3">
      <c r="B56" t="s">
        <v>50</v>
      </c>
      <c r="C56" s="184"/>
      <c r="D56" s="185"/>
      <c r="E56" s="185"/>
      <c r="F56" s="185"/>
      <c r="G56" s="185"/>
      <c r="H56" s="185"/>
      <c r="I56" s="185"/>
      <c r="J56" s="186"/>
    </row>
    <row r="58" spans="2:10" ht="17.399999999999999" x14ac:dyDescent="0.35">
      <c r="B58" s="19" t="s">
        <v>346</v>
      </c>
      <c r="D58" s="16">
        <f>J30</f>
        <v>0</v>
      </c>
    </row>
    <row r="59" spans="2:10" ht="17.399999999999999" x14ac:dyDescent="0.35">
      <c r="B59" s="19" t="s">
        <v>40</v>
      </c>
      <c r="D59" s="16">
        <f>E44+E48+E55</f>
        <v>0</v>
      </c>
    </row>
    <row r="61" spans="2:10" ht="17.399999999999999" x14ac:dyDescent="0.35">
      <c r="B61" s="19" t="s">
        <v>16</v>
      </c>
      <c r="D61" s="27"/>
    </row>
    <row r="62" spans="2:10" ht="17.399999999999999" x14ac:dyDescent="0.35">
      <c r="B62" s="19" t="s">
        <v>309</v>
      </c>
      <c r="D62" s="16">
        <f>(D58*D61)*-1</f>
        <v>0</v>
      </c>
    </row>
    <row r="63" spans="2:10" ht="18" thickBot="1" x14ac:dyDescent="0.4">
      <c r="B63" s="23"/>
      <c r="C63" s="23"/>
      <c r="D63" s="28"/>
    </row>
    <row r="64" spans="2:10" ht="18" thickTop="1" x14ac:dyDescent="0.35">
      <c r="B64" s="19" t="s">
        <v>41</v>
      </c>
      <c r="D64" s="16">
        <f>(D58+D62)+D59</f>
        <v>0</v>
      </c>
    </row>
    <row r="67" spans="2:2" x14ac:dyDescent="0.3">
      <c r="B67" t="s">
        <v>65</v>
      </c>
    </row>
    <row r="68" spans="2:2" x14ac:dyDescent="0.3">
      <c r="B68" t="s">
        <v>63</v>
      </c>
    </row>
    <row r="69" spans="2:2" x14ac:dyDescent="0.3">
      <c r="B69" t="s">
        <v>62</v>
      </c>
    </row>
    <row r="70" spans="2:2" x14ac:dyDescent="0.3">
      <c r="B70" t="s">
        <v>64</v>
      </c>
    </row>
  </sheetData>
  <mergeCells count="28">
    <mergeCell ref="H11:J11"/>
    <mergeCell ref="H9:I9"/>
    <mergeCell ref="L9:M9"/>
    <mergeCell ref="O9:Q9"/>
    <mergeCell ref="C10:E10"/>
    <mergeCell ref="H10:J10"/>
    <mergeCell ref="C8:E8"/>
    <mergeCell ref="C9:E9"/>
    <mergeCell ref="C11:E11"/>
    <mergeCell ref="E52:F52"/>
    <mergeCell ref="E53:F53"/>
    <mergeCell ref="E40:F40"/>
    <mergeCell ref="E44:F44"/>
    <mergeCell ref="C56:J56"/>
    <mergeCell ref="E54:F54"/>
    <mergeCell ref="E55:F55"/>
    <mergeCell ref="E51:F51"/>
    <mergeCell ref="E38:F38"/>
    <mergeCell ref="E39:F39"/>
    <mergeCell ref="E41:F41"/>
    <mergeCell ref="E42:F42"/>
    <mergeCell ref="E43:F43"/>
    <mergeCell ref="E45:F45"/>
    <mergeCell ref="E46:F46"/>
    <mergeCell ref="E47:F47"/>
    <mergeCell ref="E48:F48"/>
    <mergeCell ref="E50:F50"/>
    <mergeCell ref="H39:J39"/>
  </mergeCells>
  <pageMargins left="0.7" right="0.7" top="0.75" bottom="0.75" header="0.3" footer="0.3"/>
  <pageSetup paperSize="9" scale="70" orientation="landscape" r:id="rId1"/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45"/>
  <sheetViews>
    <sheetView topLeftCell="A31" workbookViewId="0">
      <selection activeCell="F3" sqref="F3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110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664062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7" x14ac:dyDescent="0.3">
      <c r="A1" s="117" t="s">
        <v>333</v>
      </c>
      <c r="B1" s="116"/>
      <c r="C1" s="116"/>
      <c r="D1" s="118"/>
      <c r="E1" s="116"/>
      <c r="F1" s="116"/>
      <c r="G1" s="116"/>
    </row>
    <row r="2" spans="1:7" x14ac:dyDescent="0.3">
      <c r="A2" s="116"/>
      <c r="B2" s="116"/>
      <c r="C2" s="116"/>
      <c r="D2" s="118"/>
      <c r="E2" s="116"/>
      <c r="F2" s="116"/>
      <c r="G2" s="116"/>
    </row>
    <row r="3" spans="1:7" x14ac:dyDescent="0.3">
      <c r="A3" s="116"/>
      <c r="B3" s="116"/>
      <c r="C3" s="153"/>
      <c r="E3" s="116"/>
      <c r="F3" s="172">
        <v>44172</v>
      </c>
      <c r="G3" s="116"/>
    </row>
    <row r="4" spans="1:7" x14ac:dyDescent="0.3">
      <c r="A4" s="115" t="s">
        <v>45</v>
      </c>
      <c r="B4" s="116"/>
      <c r="C4" s="116"/>
      <c r="E4" s="116"/>
      <c r="F4" s="173" t="s">
        <v>329</v>
      </c>
      <c r="G4" s="116"/>
    </row>
    <row r="5" spans="1:7" x14ac:dyDescent="0.3">
      <c r="A5" s="116" t="s">
        <v>148</v>
      </c>
      <c r="B5" s="116"/>
      <c r="C5" s="116"/>
      <c r="D5" s="118"/>
      <c r="E5" s="116"/>
      <c r="F5" s="116"/>
      <c r="G5" s="116"/>
    </row>
    <row r="6" spans="1:7" x14ac:dyDescent="0.3">
      <c r="A6" s="116"/>
      <c r="B6" s="116" t="s">
        <v>154</v>
      </c>
      <c r="C6" s="116"/>
      <c r="D6" s="118"/>
      <c r="E6" s="116"/>
      <c r="F6" s="116"/>
      <c r="G6" s="116"/>
    </row>
    <row r="7" spans="1:7" x14ac:dyDescent="0.3">
      <c r="A7" s="116"/>
      <c r="B7" s="116" t="s">
        <v>157</v>
      </c>
      <c r="C7" s="116"/>
      <c r="D7" s="118"/>
      <c r="E7" s="116"/>
      <c r="F7" s="116"/>
      <c r="G7" s="116"/>
    </row>
    <row r="8" spans="1:7" x14ac:dyDescent="0.3">
      <c r="A8" s="116"/>
      <c r="B8" s="116" t="s">
        <v>155</v>
      </c>
      <c r="C8" s="116"/>
      <c r="D8" s="118"/>
      <c r="E8" s="116"/>
      <c r="F8" s="116"/>
      <c r="G8" s="116"/>
    </row>
    <row r="9" spans="1:7" x14ac:dyDescent="0.3">
      <c r="A9" s="152" t="s">
        <v>258</v>
      </c>
      <c r="B9" s="116"/>
      <c r="C9" s="116"/>
      <c r="D9" s="118"/>
      <c r="E9" s="116"/>
      <c r="F9" s="116"/>
      <c r="G9" s="116"/>
    </row>
    <row r="10" spans="1:7" x14ac:dyDescent="0.3">
      <c r="A10" s="116"/>
      <c r="B10" s="116" t="s">
        <v>156</v>
      </c>
      <c r="C10" s="116"/>
      <c r="D10" s="118"/>
      <c r="E10" s="116"/>
      <c r="F10" s="116"/>
      <c r="G10" s="116"/>
    </row>
    <row r="11" spans="1:7" x14ac:dyDescent="0.3">
      <c r="A11" s="116" t="s">
        <v>149</v>
      </c>
      <c r="B11" s="116"/>
      <c r="C11" s="116"/>
      <c r="D11" s="118"/>
      <c r="E11" s="116"/>
      <c r="F11" s="116"/>
      <c r="G11" s="116"/>
    </row>
    <row r="12" spans="1:7" x14ac:dyDescent="0.3">
      <c r="A12" s="116"/>
      <c r="B12" s="116" t="s">
        <v>156</v>
      </c>
      <c r="C12" s="116"/>
      <c r="D12" s="118"/>
      <c r="E12" s="116"/>
      <c r="F12" s="116"/>
      <c r="G12" s="116"/>
    </row>
    <row r="13" spans="1:7" x14ac:dyDescent="0.3">
      <c r="A13" s="116"/>
      <c r="B13" s="116" t="s">
        <v>186</v>
      </c>
      <c r="C13" s="116"/>
      <c r="D13" s="118"/>
      <c r="E13" s="116"/>
      <c r="F13" s="116"/>
      <c r="G13" s="116"/>
    </row>
    <row r="14" spans="1:7" x14ac:dyDescent="0.3">
      <c r="A14" s="116"/>
      <c r="B14" s="116" t="s">
        <v>185</v>
      </c>
      <c r="C14" s="116"/>
      <c r="D14" s="118"/>
      <c r="E14" s="116"/>
      <c r="F14" s="116"/>
      <c r="G14" s="116"/>
    </row>
    <row r="15" spans="1:7" x14ac:dyDescent="0.3">
      <c r="A15" s="116"/>
      <c r="B15" s="116" t="s">
        <v>184</v>
      </c>
      <c r="C15" s="116"/>
      <c r="D15" s="118"/>
      <c r="E15" s="116"/>
      <c r="F15" s="116"/>
      <c r="G15" s="116"/>
    </row>
    <row r="16" spans="1:7" x14ac:dyDescent="0.3">
      <c r="A16" s="116"/>
      <c r="B16" s="116" t="s">
        <v>150</v>
      </c>
      <c r="C16" s="116"/>
      <c r="D16" s="118"/>
      <c r="E16" s="116"/>
      <c r="F16" s="116"/>
      <c r="G16" s="116"/>
    </row>
    <row r="17" spans="1:7" x14ac:dyDescent="0.3">
      <c r="A17" s="116" t="s">
        <v>172</v>
      </c>
      <c r="B17" s="116"/>
      <c r="C17" s="116"/>
      <c r="D17" s="118"/>
      <c r="E17" s="116"/>
      <c r="F17" s="116"/>
      <c r="G17" s="116"/>
    </row>
    <row r="18" spans="1:7" x14ac:dyDescent="0.3">
      <c r="A18" s="116"/>
      <c r="B18" s="116" t="s">
        <v>188</v>
      </c>
      <c r="C18" s="116"/>
      <c r="D18" s="118"/>
      <c r="E18" s="116"/>
      <c r="F18" s="116"/>
      <c r="G18" s="116"/>
    </row>
    <row r="19" spans="1:7" x14ac:dyDescent="0.3">
      <c r="A19" s="116"/>
      <c r="B19" s="116" t="s">
        <v>187</v>
      </c>
      <c r="C19" s="116"/>
      <c r="D19" s="118"/>
      <c r="E19" s="116"/>
      <c r="F19" s="116"/>
      <c r="G19" s="116"/>
    </row>
    <row r="20" spans="1:7" x14ac:dyDescent="0.3">
      <c r="A20" s="116"/>
      <c r="B20" s="116" t="s">
        <v>151</v>
      </c>
      <c r="C20" s="116"/>
      <c r="D20" s="118"/>
      <c r="E20" s="116"/>
      <c r="F20" s="116"/>
      <c r="G20" s="116"/>
    </row>
    <row r="21" spans="1:7" x14ac:dyDescent="0.3">
      <c r="A21" s="116"/>
      <c r="B21" s="116" t="s">
        <v>189</v>
      </c>
      <c r="C21" s="116"/>
      <c r="D21" s="118"/>
      <c r="E21" s="116"/>
      <c r="F21" s="116"/>
      <c r="G21" s="116"/>
    </row>
    <row r="22" spans="1:7" x14ac:dyDescent="0.3">
      <c r="A22" s="116"/>
      <c r="B22" s="116" t="s">
        <v>190</v>
      </c>
      <c r="C22" s="116"/>
      <c r="D22" s="118"/>
      <c r="E22" s="116"/>
      <c r="F22" s="116"/>
      <c r="G22" s="116"/>
    </row>
    <row r="23" spans="1:7" x14ac:dyDescent="0.3">
      <c r="A23" s="116" t="s">
        <v>173</v>
      </c>
      <c r="B23" s="116"/>
      <c r="C23" s="116"/>
      <c r="D23" s="118"/>
      <c r="E23" s="116"/>
      <c r="F23" s="116"/>
      <c r="G23" s="116"/>
    </row>
    <row r="24" spans="1:7" x14ac:dyDescent="0.3">
      <c r="A24" s="116"/>
      <c r="B24" s="116" t="s">
        <v>158</v>
      </c>
      <c r="C24" s="116"/>
      <c r="D24" s="118"/>
      <c r="E24" s="116"/>
      <c r="F24" s="116"/>
      <c r="G24" s="116"/>
    </row>
    <row r="25" spans="1:7" ht="4.2" customHeight="1" x14ac:dyDescent="0.3">
      <c r="A25" s="116"/>
      <c r="B25" s="116"/>
      <c r="C25" s="116"/>
      <c r="D25" s="118"/>
      <c r="E25" s="116"/>
      <c r="F25" s="116"/>
      <c r="G25" s="116"/>
    </row>
    <row r="26" spans="1:7" x14ac:dyDescent="0.3">
      <c r="A26" s="120" t="s">
        <v>159</v>
      </c>
      <c r="B26" s="120"/>
      <c r="C26" s="120"/>
      <c r="D26" s="118"/>
      <c r="E26" s="121" t="s">
        <v>255</v>
      </c>
      <c r="F26" s="116"/>
      <c r="G26" s="122"/>
    </row>
    <row r="27" spans="1:7" x14ac:dyDescent="0.3">
      <c r="A27" s="120"/>
      <c r="B27" s="123" t="s">
        <v>160</v>
      </c>
      <c r="C27" s="120"/>
      <c r="D27" s="118"/>
      <c r="E27" s="121"/>
      <c r="F27" s="122"/>
      <c r="G27" s="122"/>
    </row>
    <row r="28" spans="1:7" x14ac:dyDescent="0.3">
      <c r="A28" s="120" t="s">
        <v>162</v>
      </c>
      <c r="B28" s="120"/>
      <c r="C28" s="120"/>
      <c r="D28" s="118"/>
      <c r="E28" s="121" t="s">
        <v>256</v>
      </c>
      <c r="F28" s="116"/>
      <c r="G28" s="122"/>
    </row>
    <row r="29" spans="1:7" x14ac:dyDescent="0.3">
      <c r="A29" s="124"/>
      <c r="B29" s="125">
        <v>50</v>
      </c>
      <c r="C29" s="124"/>
      <c r="D29" s="118"/>
      <c r="E29" s="126"/>
      <c r="F29" s="122"/>
      <c r="G29" s="122"/>
    </row>
    <row r="30" spans="1:7" x14ac:dyDescent="0.3">
      <c r="A30" s="120" t="s">
        <v>163</v>
      </c>
      <c r="B30" s="124"/>
      <c r="C30" s="124"/>
      <c r="D30" s="118"/>
      <c r="E30" s="121" t="s">
        <v>255</v>
      </c>
      <c r="F30" s="116"/>
      <c r="G30" s="116"/>
    </row>
    <row r="31" spans="1:7" x14ac:dyDescent="0.3">
      <c r="A31" s="124"/>
      <c r="B31" s="122" t="s">
        <v>164</v>
      </c>
      <c r="C31" s="127"/>
      <c r="D31" s="128"/>
      <c r="E31" s="122"/>
      <c r="F31" s="122"/>
      <c r="G31" s="118"/>
    </row>
    <row r="32" spans="1:7" x14ac:dyDescent="0.3">
      <c r="A32" s="120" t="s">
        <v>170</v>
      </c>
      <c r="B32" s="124"/>
      <c r="C32" s="124"/>
      <c r="D32" s="118"/>
      <c r="E32" s="126"/>
      <c r="F32" s="116"/>
      <c r="G32" s="116"/>
    </row>
    <row r="33" spans="1:7" x14ac:dyDescent="0.3">
      <c r="A33" s="124"/>
      <c r="B33" s="123" t="s">
        <v>165</v>
      </c>
      <c r="C33" s="124"/>
      <c r="D33" s="126"/>
      <c r="E33" s="121" t="s">
        <v>255</v>
      </c>
      <c r="F33" s="129"/>
      <c r="G33" s="116"/>
    </row>
    <row r="34" spans="1:7" x14ac:dyDescent="0.3">
      <c r="A34" s="124"/>
      <c r="B34" s="123" t="s">
        <v>166</v>
      </c>
      <c r="C34" s="124"/>
      <c r="D34" s="126"/>
      <c r="E34" s="116" t="s">
        <v>75</v>
      </c>
      <c r="F34" s="116"/>
      <c r="G34" s="118"/>
    </row>
    <row r="35" spans="1:7" x14ac:dyDescent="0.3">
      <c r="A35" s="124"/>
      <c r="B35" s="123" t="s">
        <v>167</v>
      </c>
      <c r="C35" s="124"/>
      <c r="D35" s="126"/>
      <c r="E35" s="116" t="s">
        <v>168</v>
      </c>
      <c r="F35" s="122"/>
      <c r="G35" s="118"/>
    </row>
    <row r="36" spans="1:7" x14ac:dyDescent="0.3">
      <c r="A36" s="116"/>
      <c r="B36" s="123" t="s">
        <v>180</v>
      </c>
      <c r="C36" s="116"/>
      <c r="D36" s="118"/>
      <c r="E36" s="116" t="s">
        <v>169</v>
      </c>
      <c r="F36" s="122"/>
      <c r="G36" s="118"/>
    </row>
    <row r="37" spans="1:7" x14ac:dyDescent="0.3">
      <c r="A37" s="116"/>
      <c r="B37" s="123" t="s">
        <v>171</v>
      </c>
      <c r="C37" s="116"/>
      <c r="D37" s="118"/>
      <c r="E37" s="116" t="s">
        <v>131</v>
      </c>
      <c r="F37" s="122"/>
      <c r="G37" s="118"/>
    </row>
    <row r="38" spans="1:7" x14ac:dyDescent="0.3">
      <c r="A38" s="120" t="s">
        <v>174</v>
      </c>
      <c r="B38" s="124"/>
      <c r="C38" s="124"/>
      <c r="D38" s="118"/>
      <c r="E38" s="126"/>
      <c r="F38" s="122"/>
      <c r="G38" s="118"/>
    </row>
    <row r="39" spans="1:7" x14ac:dyDescent="0.3">
      <c r="A39" s="124"/>
      <c r="B39" s="130" t="s">
        <v>176</v>
      </c>
      <c r="C39" s="124"/>
      <c r="D39" s="126"/>
      <c r="E39" s="121" t="s">
        <v>255</v>
      </c>
      <c r="F39" s="122"/>
      <c r="G39" s="118"/>
    </row>
    <row r="40" spans="1:7" x14ac:dyDescent="0.3">
      <c r="A40" s="124"/>
      <c r="B40" s="123" t="s">
        <v>175</v>
      </c>
      <c r="C40" s="124"/>
      <c r="D40" s="126"/>
      <c r="E40" s="116" t="s">
        <v>177</v>
      </c>
      <c r="F40" s="122"/>
      <c r="G40" s="118"/>
    </row>
    <row r="41" spans="1:7" x14ac:dyDescent="0.3">
      <c r="A41" s="124"/>
      <c r="B41" s="123" t="s">
        <v>178</v>
      </c>
      <c r="C41" s="124"/>
      <c r="D41" s="126"/>
      <c r="E41" s="116" t="s">
        <v>169</v>
      </c>
      <c r="F41" s="122"/>
      <c r="G41" s="118"/>
    </row>
    <row r="42" spans="1:7" x14ac:dyDescent="0.3">
      <c r="A42" s="116"/>
      <c r="B42" s="131" t="s">
        <v>179</v>
      </c>
      <c r="C42" s="116"/>
      <c r="D42" s="118"/>
      <c r="E42" s="116" t="s">
        <v>131</v>
      </c>
      <c r="F42" s="122"/>
      <c r="G42" s="118"/>
    </row>
    <row r="43" spans="1:7" x14ac:dyDescent="0.3">
      <c r="A43" s="116" t="s">
        <v>181</v>
      </c>
      <c r="B43" s="123"/>
      <c r="C43" s="116"/>
      <c r="D43" s="118"/>
      <c r="E43" s="116"/>
      <c r="F43" s="122"/>
      <c r="G43" s="118"/>
    </row>
    <row r="44" spans="1:7" x14ac:dyDescent="0.3">
      <c r="A44" s="124"/>
      <c r="B44" s="123" t="s">
        <v>182</v>
      </c>
      <c r="C44" s="124"/>
      <c r="D44" s="126"/>
      <c r="E44" s="116"/>
      <c r="F44" s="122"/>
      <c r="G44" s="118"/>
    </row>
    <row r="45" spans="1:7" x14ac:dyDescent="0.3">
      <c r="A45" s="120" t="s">
        <v>183</v>
      </c>
      <c r="B45" s="124"/>
      <c r="C45" s="124"/>
      <c r="D45" s="126"/>
      <c r="E45" s="116"/>
      <c r="F45" s="122"/>
      <c r="G45" s="118"/>
    </row>
    <row r="46" spans="1:7" x14ac:dyDescent="0.3">
      <c r="A46" s="124"/>
      <c r="B46" s="123" t="s">
        <v>176</v>
      </c>
      <c r="C46" s="124"/>
      <c r="D46" s="126"/>
      <c r="E46" s="116"/>
      <c r="F46" s="122"/>
      <c r="G46" s="118"/>
    </row>
    <row r="47" spans="1:7" ht="5.4" customHeight="1" x14ac:dyDescent="0.3">
      <c r="A47" s="116"/>
      <c r="B47" s="116"/>
      <c r="C47" s="116"/>
      <c r="D47" s="118"/>
      <c r="E47" s="116"/>
      <c r="F47" s="116"/>
      <c r="G47" s="116"/>
    </row>
    <row r="48" spans="1:7" x14ac:dyDescent="0.3">
      <c r="A48" s="116" t="s">
        <v>126</v>
      </c>
      <c r="B48" s="116"/>
      <c r="C48" s="116"/>
      <c r="D48" s="118"/>
      <c r="E48" s="116"/>
      <c r="F48" s="116"/>
      <c r="G48" s="116"/>
    </row>
    <row r="49" spans="1:17" x14ac:dyDescent="0.3">
      <c r="A49" s="116"/>
      <c r="B49" s="152" t="s">
        <v>251</v>
      </c>
      <c r="C49" s="116"/>
      <c r="D49" s="118"/>
      <c r="E49" s="116"/>
      <c r="F49" s="116"/>
      <c r="G49" s="116"/>
    </row>
    <row r="50" spans="1:17" x14ac:dyDescent="0.3">
      <c r="A50" s="116"/>
      <c r="B50" s="152" t="s">
        <v>253</v>
      </c>
      <c r="C50" s="116"/>
      <c r="D50" s="118"/>
      <c r="E50" s="116"/>
      <c r="F50" s="116"/>
      <c r="G50" s="116"/>
    </row>
    <row r="51" spans="1:17" x14ac:dyDescent="0.3">
      <c r="A51" s="116" t="s">
        <v>125</v>
      </c>
      <c r="B51" s="116"/>
      <c r="C51" s="116"/>
      <c r="D51" s="118"/>
      <c r="E51" s="116"/>
      <c r="F51" s="116"/>
      <c r="G51" s="116"/>
    </row>
    <row r="52" spans="1:17" x14ac:dyDescent="0.3">
      <c r="A52" s="116"/>
      <c r="B52" s="152" t="s">
        <v>252</v>
      </c>
      <c r="C52" s="116"/>
      <c r="D52" s="118"/>
      <c r="E52" s="116"/>
      <c r="F52" s="116"/>
      <c r="G52" s="116"/>
    </row>
    <row r="53" spans="1:17" x14ac:dyDescent="0.3">
      <c r="A53" s="116"/>
      <c r="B53" s="152" t="s">
        <v>254</v>
      </c>
      <c r="C53" s="116"/>
      <c r="D53" s="118"/>
      <c r="E53" s="116"/>
      <c r="F53" s="116"/>
      <c r="G53" s="116"/>
    </row>
    <row r="54" spans="1:17" x14ac:dyDescent="0.3">
      <c r="A54" s="116" t="s">
        <v>128</v>
      </c>
      <c r="B54" s="116"/>
      <c r="C54" s="116"/>
      <c r="D54" s="118"/>
      <c r="E54" s="116"/>
      <c r="F54" s="116"/>
      <c r="G54" s="116"/>
    </row>
    <row r="55" spans="1:17" x14ac:dyDescent="0.3">
      <c r="A55" s="116"/>
      <c r="B55" s="116" t="s">
        <v>129</v>
      </c>
      <c r="C55" s="116"/>
      <c r="D55" s="118"/>
      <c r="E55" s="116"/>
      <c r="F55" s="116"/>
      <c r="G55" s="116"/>
    </row>
    <row r="57" spans="1:17" ht="15.6" x14ac:dyDescent="0.3">
      <c r="B57" s="26" t="s">
        <v>0</v>
      </c>
      <c r="C57" s="63"/>
      <c r="D57" s="64" t="s">
        <v>3</v>
      </c>
    </row>
    <row r="58" spans="1:17" ht="15.6" x14ac:dyDescent="0.3">
      <c r="B58" s="26" t="s">
        <v>1</v>
      </c>
      <c r="D58" s="65" t="s">
        <v>60</v>
      </c>
    </row>
    <row r="59" spans="1:17" ht="15.6" x14ac:dyDescent="0.3">
      <c r="B59" s="26" t="s">
        <v>2</v>
      </c>
    </row>
    <row r="61" spans="1:17" x14ac:dyDescent="0.3">
      <c r="H61" s="48"/>
    </row>
    <row r="62" spans="1:17" ht="15" thickBot="1" x14ac:dyDescent="0.35"/>
    <row r="63" spans="1:17" ht="21" x14ac:dyDescent="0.4">
      <c r="B63" s="54" t="s">
        <v>4</v>
      </c>
      <c r="C63" s="55"/>
      <c r="D63" s="29"/>
      <c r="E63" s="6"/>
      <c r="F63" s="6"/>
      <c r="G63" s="6"/>
      <c r="H63" s="6"/>
      <c r="I63" s="6"/>
      <c r="J63" s="6"/>
      <c r="K63" s="6"/>
      <c r="L63" s="6"/>
      <c r="M63" s="6"/>
      <c r="N63" s="7"/>
    </row>
    <row r="64" spans="1:17" x14ac:dyDescent="0.3">
      <c r="B64" s="8" t="s">
        <v>5</v>
      </c>
      <c r="C64" s="202" t="s">
        <v>83</v>
      </c>
      <c r="D64" s="203"/>
      <c r="E64" s="204"/>
      <c r="F64" s="52"/>
      <c r="G64" s="52"/>
      <c r="H64" s="52"/>
      <c r="I64" s="52"/>
      <c r="J64" s="9"/>
      <c r="K64" s="9"/>
      <c r="L64" s="9"/>
      <c r="M64" s="9"/>
      <c r="N64" s="10"/>
      <c r="O64" s="9"/>
      <c r="P64" s="9"/>
      <c r="Q64" s="9"/>
    </row>
    <row r="65" spans="1:19" x14ac:dyDescent="0.3">
      <c r="B65" s="8" t="s">
        <v>6</v>
      </c>
      <c r="C65" s="205" t="s">
        <v>84</v>
      </c>
      <c r="D65" s="206"/>
      <c r="E65" s="207"/>
      <c r="F65" s="9" t="s">
        <v>7</v>
      </c>
      <c r="G65" s="43"/>
      <c r="H65" s="208">
        <v>10001</v>
      </c>
      <c r="I65" s="209"/>
      <c r="J65" s="9" t="s">
        <v>8</v>
      </c>
      <c r="L65" s="205" t="s">
        <v>92</v>
      </c>
      <c r="M65" s="207"/>
      <c r="N65" s="56"/>
      <c r="O65" s="201"/>
      <c r="P65" s="201"/>
      <c r="Q65" s="201"/>
    </row>
    <row r="66" spans="1:19" x14ac:dyDescent="0.3">
      <c r="B66" s="8" t="s">
        <v>9</v>
      </c>
      <c r="C66" s="211" t="s">
        <v>85</v>
      </c>
      <c r="D66" s="212"/>
      <c r="E66" s="213"/>
      <c r="F66" s="9" t="s">
        <v>10</v>
      </c>
      <c r="G66" s="9"/>
      <c r="H66" s="216" t="s">
        <v>88</v>
      </c>
      <c r="I66" s="191"/>
      <c r="J66" s="192"/>
      <c r="K66" s="43"/>
      <c r="L66" s="43"/>
      <c r="M66" s="43"/>
      <c r="N66" s="56"/>
      <c r="O66" s="9"/>
      <c r="P66" s="9"/>
      <c r="Q66" s="9"/>
    </row>
    <row r="67" spans="1:19" x14ac:dyDescent="0.3">
      <c r="B67" s="8" t="s">
        <v>11</v>
      </c>
      <c r="C67" s="211" t="s">
        <v>86</v>
      </c>
      <c r="D67" s="212"/>
      <c r="E67" s="213"/>
      <c r="F67" s="9" t="s">
        <v>27</v>
      </c>
      <c r="G67" s="43"/>
      <c r="H67" s="205" t="s">
        <v>89</v>
      </c>
      <c r="I67" s="206"/>
      <c r="J67" s="207"/>
      <c r="K67" s="9"/>
      <c r="L67" s="9"/>
      <c r="M67" s="9"/>
      <c r="N67" s="10"/>
      <c r="O67" s="9"/>
      <c r="P67" s="9"/>
      <c r="Q67" s="9"/>
    </row>
    <row r="68" spans="1:19" ht="15" thickBot="1" x14ac:dyDescent="0.35">
      <c r="B68" s="8" t="s">
        <v>12</v>
      </c>
      <c r="C68" s="205" t="s">
        <v>87</v>
      </c>
      <c r="D68" s="206"/>
      <c r="E68" s="207"/>
      <c r="H68" s="43"/>
      <c r="I68" s="43"/>
      <c r="J68" s="43"/>
      <c r="K68" s="9"/>
      <c r="L68" s="53" t="s">
        <v>67</v>
      </c>
      <c r="M68" s="9" t="s">
        <v>68</v>
      </c>
      <c r="N68" s="10"/>
      <c r="O68" s="9"/>
      <c r="P68" s="9"/>
      <c r="Q68" s="9"/>
    </row>
    <row r="69" spans="1:19" ht="15" thickBot="1" x14ac:dyDescent="0.35">
      <c r="B69" s="8"/>
      <c r="C69" s="9"/>
      <c r="D69" s="109"/>
      <c r="E69" s="9"/>
      <c r="F69" s="53" t="s">
        <v>66</v>
      </c>
      <c r="G69" s="9"/>
      <c r="H69" s="9"/>
      <c r="I69" s="9"/>
      <c r="J69" s="9"/>
      <c r="L69" s="94" t="s">
        <v>94</v>
      </c>
      <c r="M69" s="81"/>
      <c r="N69" s="10"/>
    </row>
    <row r="70" spans="1:19" x14ac:dyDescent="0.3">
      <c r="B70" s="8"/>
      <c r="C70" s="9"/>
      <c r="D70" s="109"/>
      <c r="E70" s="9"/>
      <c r="H70" s="9"/>
      <c r="I70" s="9"/>
      <c r="J70" s="9"/>
      <c r="N70" s="10"/>
    </row>
    <row r="71" spans="1:19" ht="15" thickBot="1" x14ac:dyDescent="0.35">
      <c r="B71" s="11"/>
      <c r="C71" s="12"/>
      <c r="D71" s="71"/>
      <c r="E71" s="12"/>
      <c r="F71" s="57"/>
      <c r="G71" s="12"/>
      <c r="H71" s="12"/>
      <c r="I71" s="12"/>
      <c r="J71" s="12"/>
      <c r="K71" s="12"/>
      <c r="L71" s="12"/>
      <c r="M71" s="12"/>
      <c r="N71" s="13"/>
    </row>
    <row r="72" spans="1:19" ht="21" x14ac:dyDescent="0.4">
      <c r="B72" s="14" t="s">
        <v>45</v>
      </c>
    </row>
    <row r="73" spans="1:19" x14ac:dyDescent="0.3">
      <c r="B73" s="15" t="s">
        <v>47</v>
      </c>
      <c r="C73" s="93" t="s">
        <v>323</v>
      </c>
    </row>
    <row r="74" spans="1:19" x14ac:dyDescent="0.3">
      <c r="B74" s="15" t="s">
        <v>43</v>
      </c>
      <c r="C74" s="93" t="s">
        <v>91</v>
      </c>
      <c r="G74" s="95" t="s">
        <v>322</v>
      </c>
    </row>
    <row r="75" spans="1:19" x14ac:dyDescent="0.3">
      <c r="B75" s="15" t="s">
        <v>33</v>
      </c>
      <c r="C75" s="93" t="s">
        <v>197</v>
      </c>
      <c r="D75" s="58"/>
      <c r="G75" s="158"/>
      <c r="R75" s="35"/>
      <c r="S75" s="35"/>
    </row>
    <row r="76" spans="1:19" x14ac:dyDescent="0.3">
      <c r="B76" s="15" t="s">
        <v>49</v>
      </c>
      <c r="C76" s="93" t="s">
        <v>90</v>
      </c>
      <c r="D76" s="58"/>
    </row>
    <row r="77" spans="1:19" x14ac:dyDescent="0.3">
      <c r="B77" s="15"/>
      <c r="D77" s="58"/>
      <c r="F77" s="49"/>
    </row>
    <row r="78" spans="1:19" x14ac:dyDescent="0.3">
      <c r="B78" s="15" t="s">
        <v>54</v>
      </c>
      <c r="D78" s="58"/>
    </row>
    <row r="79" spans="1:19" ht="43.8" x14ac:dyDescent="0.35">
      <c r="B79" t="s">
        <v>306</v>
      </c>
      <c r="C79" t="s">
        <v>13</v>
      </c>
      <c r="D79" s="59" t="s">
        <v>56</v>
      </c>
      <c r="E79" t="s">
        <v>14</v>
      </c>
      <c r="F79" s="1" t="s">
        <v>51</v>
      </c>
      <c r="G79" t="s">
        <v>14</v>
      </c>
      <c r="H79" s="1" t="s">
        <v>72</v>
      </c>
      <c r="I79" s="1" t="s">
        <v>14</v>
      </c>
      <c r="J79" s="1" t="s">
        <v>71</v>
      </c>
      <c r="K79" s="1" t="s">
        <v>14</v>
      </c>
      <c r="L79" s="1" t="s">
        <v>53</v>
      </c>
      <c r="M79" s="1" t="s">
        <v>14</v>
      </c>
      <c r="N79" s="174" t="s">
        <v>193</v>
      </c>
      <c r="O79" s="1" t="s">
        <v>14</v>
      </c>
      <c r="P79" s="1" t="s">
        <v>52</v>
      </c>
      <c r="Q79" s="1" t="s">
        <v>14</v>
      </c>
      <c r="R79" s="21" t="s">
        <v>23</v>
      </c>
    </row>
    <row r="80" spans="1:19" ht="17.399999999999999" x14ac:dyDescent="0.35">
      <c r="A80" t="s">
        <v>17</v>
      </c>
      <c r="B80" s="155" t="s">
        <v>191</v>
      </c>
      <c r="C80" s="155" t="s">
        <v>73</v>
      </c>
      <c r="D80" s="82">
        <v>50</v>
      </c>
      <c r="E80" s="156">
        <v>2</v>
      </c>
      <c r="F80" s="82">
        <v>25</v>
      </c>
      <c r="G80" s="156">
        <v>2</v>
      </c>
      <c r="H80" s="82">
        <v>40</v>
      </c>
      <c r="I80" s="110"/>
      <c r="J80" s="82">
        <v>30</v>
      </c>
      <c r="K80" s="110"/>
      <c r="L80" s="82">
        <v>30</v>
      </c>
      <c r="M80" s="110"/>
      <c r="N80" s="17"/>
      <c r="O80" s="110"/>
      <c r="P80" s="82">
        <v>20</v>
      </c>
      <c r="Q80" s="110"/>
      <c r="R80" s="84">
        <f>(D80*E80)+(F80*G80)+(H80*I80)+(J80*K80)+(P80*Q80)+(L80*M80)+(N80*O80)</f>
        <v>150</v>
      </c>
    </row>
    <row r="81" spans="1:18" ht="17.399999999999999" x14ac:dyDescent="0.35">
      <c r="A81" s="2" t="s">
        <v>18</v>
      </c>
      <c r="B81" s="155" t="s">
        <v>192</v>
      </c>
      <c r="C81" s="155" t="s">
        <v>75</v>
      </c>
      <c r="D81" s="82">
        <v>50</v>
      </c>
      <c r="E81" s="156">
        <v>2</v>
      </c>
      <c r="F81" s="82">
        <v>25</v>
      </c>
      <c r="G81" s="89"/>
      <c r="H81" s="82">
        <v>40</v>
      </c>
      <c r="I81" s="110"/>
      <c r="J81" s="82">
        <v>30</v>
      </c>
      <c r="K81" s="156">
        <v>1</v>
      </c>
      <c r="L81" s="82">
        <v>30</v>
      </c>
      <c r="M81" s="89"/>
      <c r="N81" s="157">
        <v>100</v>
      </c>
      <c r="O81" s="156">
        <v>1</v>
      </c>
      <c r="P81" s="82">
        <v>20</v>
      </c>
      <c r="Q81" s="110"/>
      <c r="R81" s="84">
        <f t="shared" ref="R81:R85" si="0">(D81*E81)+(F81*G81)+(H81*I81)+(J81*K81)+(P81*Q81)+(L81*M81)+(N81*O81)</f>
        <v>230</v>
      </c>
    </row>
    <row r="82" spans="1:18" ht="17.399999999999999" x14ac:dyDescent="0.35">
      <c r="A82" s="2" t="s">
        <v>19</v>
      </c>
      <c r="B82" s="155" t="s">
        <v>301</v>
      </c>
      <c r="C82" s="155" t="s">
        <v>131</v>
      </c>
      <c r="D82" s="82">
        <v>50</v>
      </c>
      <c r="E82" s="89"/>
      <c r="F82" s="82">
        <v>25</v>
      </c>
      <c r="G82" s="110"/>
      <c r="H82" s="82">
        <v>40</v>
      </c>
      <c r="I82" s="110"/>
      <c r="J82" s="82">
        <v>30</v>
      </c>
      <c r="K82" s="110"/>
      <c r="L82" s="82">
        <v>30</v>
      </c>
      <c r="M82" s="110"/>
      <c r="N82" s="157">
        <v>15</v>
      </c>
      <c r="O82" s="156">
        <v>1</v>
      </c>
      <c r="P82" s="82">
        <v>20</v>
      </c>
      <c r="Q82" s="110"/>
      <c r="R82" s="84">
        <f t="shared" si="0"/>
        <v>15</v>
      </c>
    </row>
    <row r="83" spans="1:18" ht="17.399999999999999" x14ac:dyDescent="0.35">
      <c r="A83" s="2" t="s">
        <v>20</v>
      </c>
      <c r="B83" s="155"/>
      <c r="C83" s="155"/>
      <c r="D83" s="82">
        <v>50</v>
      </c>
      <c r="E83" s="110"/>
      <c r="F83" s="82">
        <v>25</v>
      </c>
      <c r="G83" s="110"/>
      <c r="H83" s="82">
        <v>40</v>
      </c>
      <c r="I83" s="110"/>
      <c r="J83" s="82">
        <v>30</v>
      </c>
      <c r="K83" s="110"/>
      <c r="L83" s="82">
        <v>30</v>
      </c>
      <c r="M83" s="110"/>
      <c r="N83" s="17"/>
      <c r="O83" s="110"/>
      <c r="P83" s="82">
        <v>20</v>
      </c>
      <c r="Q83" s="110"/>
      <c r="R83" s="84">
        <f t="shared" si="0"/>
        <v>0</v>
      </c>
    </row>
    <row r="84" spans="1:18" ht="17.399999999999999" x14ac:dyDescent="0.35">
      <c r="A84" s="2" t="s">
        <v>21</v>
      </c>
      <c r="B84" s="159"/>
      <c r="C84" s="159"/>
      <c r="D84" s="82">
        <v>50</v>
      </c>
      <c r="E84" s="161"/>
      <c r="F84" s="82">
        <v>25</v>
      </c>
      <c r="G84" s="161"/>
      <c r="H84" s="82">
        <v>40</v>
      </c>
      <c r="I84" s="110"/>
      <c r="J84" s="82">
        <v>30</v>
      </c>
      <c r="K84" s="110"/>
      <c r="L84" s="82">
        <v>30</v>
      </c>
      <c r="M84" s="110"/>
      <c r="N84" s="17"/>
      <c r="O84" s="110"/>
      <c r="P84" s="82">
        <v>20</v>
      </c>
      <c r="Q84" s="110"/>
      <c r="R84" s="84">
        <f t="shared" si="0"/>
        <v>0</v>
      </c>
    </row>
    <row r="85" spans="1:18" ht="18" thickBot="1" x14ac:dyDescent="0.4">
      <c r="A85" s="22" t="s">
        <v>22</v>
      </c>
      <c r="B85" s="160"/>
      <c r="C85" s="160"/>
      <c r="D85" s="83">
        <v>50</v>
      </c>
      <c r="E85" s="162"/>
      <c r="F85" s="83">
        <v>25</v>
      </c>
      <c r="G85" s="25"/>
      <c r="H85" s="83">
        <v>40</v>
      </c>
      <c r="I85" s="25"/>
      <c r="J85" s="83">
        <v>30</v>
      </c>
      <c r="K85" s="25"/>
      <c r="L85" s="83">
        <v>30</v>
      </c>
      <c r="M85" s="25"/>
      <c r="N85" s="24"/>
      <c r="O85" s="25"/>
      <c r="P85" s="83">
        <v>20</v>
      </c>
      <c r="Q85" s="25"/>
      <c r="R85" s="85">
        <f t="shared" si="0"/>
        <v>0</v>
      </c>
    </row>
    <row r="86" spans="1:18" ht="18" thickTop="1" x14ac:dyDescent="0.35">
      <c r="R86" s="84">
        <f>SUM(R80:R85)</f>
        <v>395</v>
      </c>
    </row>
    <row r="87" spans="1:18" ht="43.8" x14ac:dyDescent="0.35">
      <c r="B87" s="174" t="s">
        <v>307</v>
      </c>
      <c r="C87" s="1" t="s">
        <v>81</v>
      </c>
      <c r="D87" s="59" t="s">
        <v>56</v>
      </c>
      <c r="E87" s="169" t="s">
        <v>14</v>
      </c>
      <c r="F87" s="59" t="s">
        <v>51</v>
      </c>
      <c r="G87" s="169" t="s">
        <v>14</v>
      </c>
      <c r="H87" s="59" t="s">
        <v>72</v>
      </c>
      <c r="I87" s="59" t="s">
        <v>14</v>
      </c>
      <c r="J87" s="59" t="s">
        <v>71</v>
      </c>
      <c r="K87" s="59" t="s">
        <v>14</v>
      </c>
      <c r="L87" s="59" t="s">
        <v>53</v>
      </c>
      <c r="M87" s="59" t="s">
        <v>14</v>
      </c>
      <c r="N87" s="174" t="s">
        <v>305</v>
      </c>
      <c r="O87" s="59" t="s">
        <v>14</v>
      </c>
      <c r="P87" s="1" t="s">
        <v>52</v>
      </c>
      <c r="Q87" s="1" t="s">
        <v>14</v>
      </c>
      <c r="R87" s="21" t="s">
        <v>23</v>
      </c>
    </row>
    <row r="88" spans="1:18" ht="17.399999999999999" x14ac:dyDescent="0.35">
      <c r="A88" t="s">
        <v>17</v>
      </c>
      <c r="B88" s="15"/>
      <c r="C88" s="15"/>
      <c r="D88" s="74">
        <v>50</v>
      </c>
      <c r="E88" s="169"/>
      <c r="F88" s="74">
        <v>25</v>
      </c>
      <c r="G88" s="169"/>
      <c r="H88" s="74">
        <v>40</v>
      </c>
      <c r="I88" s="169"/>
      <c r="J88" s="74">
        <v>30</v>
      </c>
      <c r="K88" s="169"/>
      <c r="L88" s="74">
        <v>30</v>
      </c>
      <c r="M88" s="169"/>
      <c r="N88" s="17"/>
      <c r="O88" s="169"/>
      <c r="P88" s="74">
        <v>20</v>
      </c>
      <c r="Q88" s="169"/>
      <c r="R88" s="76">
        <f>(D88*E88)+(F88*G88)+(H88*I88)+(J88*K88)+(P88*Q88)+(L88*M88)+(N88*O88)</f>
        <v>0</v>
      </c>
    </row>
    <row r="89" spans="1:18" ht="17.399999999999999" x14ac:dyDescent="0.35">
      <c r="A89" s="2" t="s">
        <v>18</v>
      </c>
      <c r="B89" s="15"/>
      <c r="C89" s="15"/>
      <c r="D89" s="74">
        <v>50</v>
      </c>
      <c r="E89" s="169"/>
      <c r="F89" s="74">
        <v>25</v>
      </c>
      <c r="G89" s="169"/>
      <c r="H89" s="74">
        <v>40</v>
      </c>
      <c r="I89" s="169"/>
      <c r="J89" s="74">
        <v>30</v>
      </c>
      <c r="K89" s="169"/>
      <c r="L89" s="74">
        <v>30</v>
      </c>
      <c r="M89" s="169"/>
      <c r="N89" s="17"/>
      <c r="O89" s="169"/>
      <c r="P89" s="74">
        <v>20</v>
      </c>
      <c r="Q89" s="169"/>
      <c r="R89" s="76">
        <f t="shared" ref="R89:R93" si="1">(D89*E89)+(F89*G89)+(H89*I89)+(J89*K89)+(P89*Q89)+(L89*M89)+(N89*O89)</f>
        <v>0</v>
      </c>
    </row>
    <row r="90" spans="1:18" ht="17.399999999999999" x14ac:dyDescent="0.35">
      <c r="A90" s="2" t="s">
        <v>19</v>
      </c>
      <c r="B90" s="15"/>
      <c r="C90" s="15"/>
      <c r="D90" s="74">
        <v>50</v>
      </c>
      <c r="E90" s="169"/>
      <c r="F90" s="74">
        <v>25</v>
      </c>
      <c r="G90" s="169"/>
      <c r="H90" s="74">
        <v>40</v>
      </c>
      <c r="I90" s="169"/>
      <c r="J90" s="74">
        <v>30</v>
      </c>
      <c r="K90" s="169"/>
      <c r="L90" s="74">
        <v>30</v>
      </c>
      <c r="M90" s="169"/>
      <c r="N90" s="17"/>
      <c r="O90" s="169"/>
      <c r="P90" s="74">
        <v>20</v>
      </c>
      <c r="Q90" s="169"/>
      <c r="R90" s="76">
        <f t="shared" si="1"/>
        <v>0</v>
      </c>
    </row>
    <row r="91" spans="1:18" ht="17.399999999999999" x14ac:dyDescent="0.35">
      <c r="A91" s="2" t="s">
        <v>20</v>
      </c>
      <c r="B91" s="15"/>
      <c r="C91" s="15"/>
      <c r="D91" s="74">
        <v>50</v>
      </c>
      <c r="E91" s="169"/>
      <c r="F91" s="74">
        <v>25</v>
      </c>
      <c r="G91" s="169"/>
      <c r="H91" s="74">
        <v>40</v>
      </c>
      <c r="I91" s="169"/>
      <c r="J91" s="74">
        <v>30</v>
      </c>
      <c r="K91" s="169"/>
      <c r="L91" s="74">
        <v>30</v>
      </c>
      <c r="M91" s="169"/>
      <c r="N91" s="17"/>
      <c r="O91" s="169"/>
      <c r="P91" s="74">
        <v>20</v>
      </c>
      <c r="Q91" s="169"/>
      <c r="R91" s="76">
        <f t="shared" si="1"/>
        <v>0</v>
      </c>
    </row>
    <row r="92" spans="1:18" ht="17.399999999999999" x14ac:dyDescent="0.35">
      <c r="A92" s="2" t="s">
        <v>21</v>
      </c>
      <c r="B92" s="15"/>
      <c r="C92" s="15"/>
      <c r="D92" s="74">
        <v>50</v>
      </c>
      <c r="E92" s="169"/>
      <c r="F92" s="74">
        <v>25</v>
      </c>
      <c r="G92" s="169"/>
      <c r="H92" s="74">
        <v>40</v>
      </c>
      <c r="I92" s="169"/>
      <c r="J92" s="74">
        <v>30</v>
      </c>
      <c r="K92" s="169"/>
      <c r="L92" s="74">
        <v>30</v>
      </c>
      <c r="M92" s="169"/>
      <c r="N92" s="17"/>
      <c r="O92" s="169"/>
      <c r="P92" s="74">
        <v>20</v>
      </c>
      <c r="Q92" s="169"/>
      <c r="R92" s="76">
        <f t="shared" si="1"/>
        <v>0</v>
      </c>
    </row>
    <row r="93" spans="1:18" ht="18" thickBot="1" x14ac:dyDescent="0.4">
      <c r="A93" s="22" t="s">
        <v>22</v>
      </c>
      <c r="B93" s="79"/>
      <c r="C93" s="79"/>
      <c r="D93" s="75">
        <v>50</v>
      </c>
      <c r="E93" s="25"/>
      <c r="F93" s="75">
        <v>25</v>
      </c>
      <c r="G93" s="25"/>
      <c r="H93" s="75">
        <v>40</v>
      </c>
      <c r="I93" s="25"/>
      <c r="J93" s="75">
        <v>30</v>
      </c>
      <c r="K93" s="25"/>
      <c r="L93" s="75">
        <v>30</v>
      </c>
      <c r="M93" s="25"/>
      <c r="N93" s="24"/>
      <c r="O93" s="25"/>
      <c r="P93" s="75">
        <v>20</v>
      </c>
      <c r="Q93" s="25"/>
      <c r="R93" s="77">
        <f t="shared" si="1"/>
        <v>0</v>
      </c>
    </row>
    <row r="94" spans="1:18" ht="18" thickTop="1" x14ac:dyDescent="0.35">
      <c r="D94" s="169"/>
      <c r="R94" s="76">
        <f>SUM(R88:R93)</f>
        <v>0</v>
      </c>
    </row>
    <row r="95" spans="1:18" ht="58.2" x14ac:dyDescent="0.35">
      <c r="B95" t="s">
        <v>57</v>
      </c>
      <c r="C95" t="s">
        <v>13</v>
      </c>
      <c r="D95" s="59" t="s">
        <v>194</v>
      </c>
      <c r="E95" s="154" t="s">
        <v>14</v>
      </c>
      <c r="F95" s="59" t="s">
        <v>196</v>
      </c>
      <c r="G95" s="154" t="s">
        <v>14</v>
      </c>
      <c r="H95" s="59" t="s">
        <v>195</v>
      </c>
      <c r="I95" s="154" t="s">
        <v>14</v>
      </c>
      <c r="J95" s="35" t="s">
        <v>51</v>
      </c>
      <c r="K95" s="154" t="s">
        <v>14</v>
      </c>
      <c r="L95" s="167" t="s">
        <v>303</v>
      </c>
      <c r="M95" s="154" t="s">
        <v>14</v>
      </c>
      <c r="N95" s="20" t="s">
        <v>23</v>
      </c>
    </row>
    <row r="96" spans="1:18" ht="17.399999999999999" x14ac:dyDescent="0.35">
      <c r="A96" t="s">
        <v>17</v>
      </c>
      <c r="B96" s="92"/>
      <c r="C96" s="92"/>
      <c r="D96" s="82">
        <v>50</v>
      </c>
      <c r="E96" s="141"/>
      <c r="F96" s="82">
        <v>40</v>
      </c>
      <c r="G96" s="89"/>
      <c r="H96" s="82">
        <v>30</v>
      </c>
      <c r="I96" s="89"/>
      <c r="J96" s="82">
        <v>15</v>
      </c>
      <c r="K96" s="89"/>
      <c r="L96" s="82">
        <v>30</v>
      </c>
      <c r="M96" s="89"/>
      <c r="N96" s="84">
        <f>(D96*E96)+(F96*G96)+(H96*I96)+(J96*K96)+(L96*M96)</f>
        <v>0</v>
      </c>
    </row>
    <row r="97" spans="1:14" ht="17.399999999999999" x14ac:dyDescent="0.35">
      <c r="A97" t="s">
        <v>18</v>
      </c>
      <c r="B97" s="15"/>
      <c r="C97" s="15"/>
      <c r="D97" s="82">
        <v>50</v>
      </c>
      <c r="E97" s="141"/>
      <c r="F97" s="82">
        <v>40</v>
      </c>
      <c r="G97" s="141"/>
      <c r="H97" s="82">
        <v>30</v>
      </c>
      <c r="J97" s="82">
        <v>15</v>
      </c>
      <c r="L97" s="82">
        <v>30</v>
      </c>
      <c r="N97" s="84">
        <f t="shared" ref="N97:N101" si="2">(D97*E97)+(F97*G97)+(H97*I97)+(J97*K97)+(L97*M97)</f>
        <v>0</v>
      </c>
    </row>
    <row r="98" spans="1:14" ht="17.399999999999999" x14ac:dyDescent="0.35">
      <c r="A98" t="s">
        <v>19</v>
      </c>
      <c r="B98" s="15"/>
      <c r="C98" s="15"/>
      <c r="D98" s="82">
        <v>50</v>
      </c>
      <c r="E98" s="141"/>
      <c r="F98" s="82">
        <v>40</v>
      </c>
      <c r="G98" s="141"/>
      <c r="H98" s="82">
        <v>30</v>
      </c>
      <c r="J98" s="82">
        <v>15</v>
      </c>
      <c r="L98" s="82">
        <v>30</v>
      </c>
      <c r="N98" s="84">
        <f t="shared" si="2"/>
        <v>0</v>
      </c>
    </row>
    <row r="99" spans="1:14" ht="17.399999999999999" x14ac:dyDescent="0.35">
      <c r="A99" t="s">
        <v>20</v>
      </c>
      <c r="B99" s="15"/>
      <c r="C99" s="15"/>
      <c r="D99" s="82">
        <v>50</v>
      </c>
      <c r="E99" s="141"/>
      <c r="F99" s="82">
        <v>40</v>
      </c>
      <c r="G99" s="141"/>
      <c r="H99" s="82">
        <v>30</v>
      </c>
      <c r="J99" s="82">
        <v>15</v>
      </c>
      <c r="L99" s="82">
        <v>30</v>
      </c>
      <c r="N99" s="84">
        <f t="shared" si="2"/>
        <v>0</v>
      </c>
    </row>
    <row r="100" spans="1:14" ht="17.399999999999999" x14ac:dyDescent="0.35">
      <c r="A100" t="s">
        <v>21</v>
      </c>
      <c r="B100" s="15"/>
      <c r="C100" s="15"/>
      <c r="D100" s="82">
        <v>50</v>
      </c>
      <c r="E100" s="141"/>
      <c r="F100" s="82">
        <v>40</v>
      </c>
      <c r="G100" s="141"/>
      <c r="H100" s="82">
        <v>30</v>
      </c>
      <c r="J100" s="82">
        <v>15</v>
      </c>
      <c r="L100" s="82">
        <v>30</v>
      </c>
      <c r="N100" s="84">
        <f t="shared" si="2"/>
        <v>0</v>
      </c>
    </row>
    <row r="101" spans="1:14" ht="18" thickBot="1" x14ac:dyDescent="0.4">
      <c r="A101" s="23" t="s">
        <v>22</v>
      </c>
      <c r="B101" s="79"/>
      <c r="C101" s="79"/>
      <c r="D101" s="83">
        <v>50</v>
      </c>
      <c r="E101" s="25"/>
      <c r="F101" s="83">
        <v>40</v>
      </c>
      <c r="G101" s="25"/>
      <c r="H101" s="83">
        <v>30</v>
      </c>
      <c r="I101" s="23"/>
      <c r="J101" s="83">
        <v>15</v>
      </c>
      <c r="K101" s="23"/>
      <c r="L101" s="83">
        <v>30</v>
      </c>
      <c r="M101" s="23"/>
      <c r="N101" s="85">
        <f t="shared" si="2"/>
        <v>0</v>
      </c>
    </row>
    <row r="102" spans="1:14" ht="18" thickTop="1" x14ac:dyDescent="0.35">
      <c r="D102" s="141"/>
      <c r="H102" s="16"/>
      <c r="J102" s="16"/>
      <c r="N102" s="84">
        <f>SUM(N96:N101)</f>
        <v>0</v>
      </c>
    </row>
    <row r="104" spans="1:14" x14ac:dyDescent="0.3">
      <c r="B104" s="15" t="s">
        <v>24</v>
      </c>
      <c r="C104" s="41" t="s">
        <v>15</v>
      </c>
    </row>
    <row r="105" spans="1:14" ht="29.4" x14ac:dyDescent="0.35">
      <c r="B105" t="s">
        <v>48</v>
      </c>
      <c r="C105" t="s">
        <v>13</v>
      </c>
      <c r="D105" s="59" t="s">
        <v>55</v>
      </c>
      <c r="E105" t="s">
        <v>14</v>
      </c>
      <c r="F105" s="20" t="s">
        <v>23</v>
      </c>
    </row>
    <row r="106" spans="1:14" ht="17.399999999999999" x14ac:dyDescent="0.35">
      <c r="A106" t="s">
        <v>17</v>
      </c>
      <c r="B106" s="15"/>
      <c r="C106" s="15" t="s">
        <v>44</v>
      </c>
      <c r="D106" s="82">
        <v>30</v>
      </c>
      <c r="E106" s="110"/>
      <c r="F106" s="84">
        <f>(D106*E106)</f>
        <v>0</v>
      </c>
    </row>
    <row r="107" spans="1:14" ht="17.399999999999999" x14ac:dyDescent="0.35">
      <c r="A107" t="s">
        <v>18</v>
      </c>
      <c r="B107" s="15"/>
      <c r="C107" s="15"/>
      <c r="D107" s="82">
        <v>30</v>
      </c>
      <c r="E107" s="110"/>
      <c r="F107" s="84">
        <f>(D107*E107)</f>
        <v>0</v>
      </c>
    </row>
    <row r="108" spans="1:14" ht="18" thickBot="1" x14ac:dyDescent="0.4">
      <c r="A108" s="23" t="s">
        <v>19</v>
      </c>
      <c r="B108" s="79"/>
      <c r="C108" s="79"/>
      <c r="D108" s="83">
        <v>30</v>
      </c>
      <c r="E108" s="25"/>
      <c r="F108" s="85">
        <f t="shared" ref="F108" si="3">(D108*E108)</f>
        <v>0</v>
      </c>
    </row>
    <row r="109" spans="1:14" ht="18" thickTop="1" x14ac:dyDescent="0.35">
      <c r="E109" s="110"/>
      <c r="F109" s="84">
        <f>SUM(F106:F108)</f>
        <v>0</v>
      </c>
    </row>
    <row r="110" spans="1:14" ht="17.399999999999999" x14ac:dyDescent="0.35">
      <c r="E110" s="110"/>
      <c r="F110" s="18"/>
    </row>
    <row r="111" spans="1:14" ht="21" x14ac:dyDescent="0.4">
      <c r="B111" s="14" t="s">
        <v>26</v>
      </c>
    </row>
    <row r="112" spans="1:14" ht="21.6" thickBot="1" x14ac:dyDescent="0.45">
      <c r="B112" s="14"/>
    </row>
    <row r="113" spans="2:10" x14ac:dyDescent="0.3">
      <c r="B113" s="5"/>
      <c r="C113" s="29" t="s">
        <v>33</v>
      </c>
      <c r="D113" s="29" t="s">
        <v>34</v>
      </c>
      <c r="E113" s="29" t="s">
        <v>33</v>
      </c>
      <c r="F113" s="29" t="s">
        <v>34</v>
      </c>
      <c r="G113" s="29" t="s">
        <v>33</v>
      </c>
      <c r="H113" s="30" t="s">
        <v>34</v>
      </c>
    </row>
    <row r="114" spans="2:10" x14ac:dyDescent="0.3">
      <c r="B114" s="8" t="s">
        <v>31</v>
      </c>
      <c r="C114" s="104">
        <v>66109</v>
      </c>
      <c r="D114" s="105">
        <v>0.70833333333333337</v>
      </c>
      <c r="E114" s="31"/>
      <c r="F114" s="37"/>
      <c r="G114" s="31"/>
      <c r="H114" s="32"/>
    </row>
    <row r="115" spans="2:10" ht="15" thickBot="1" x14ac:dyDescent="0.35">
      <c r="B115" s="11" t="s">
        <v>32</v>
      </c>
      <c r="C115" s="106">
        <v>66111</v>
      </c>
      <c r="D115" s="107">
        <v>0.91666666666666663</v>
      </c>
      <c r="E115" s="33"/>
      <c r="F115" s="38"/>
      <c r="G115" s="33"/>
      <c r="H115" s="34"/>
    </row>
    <row r="117" spans="2:10" x14ac:dyDescent="0.3">
      <c r="C117" s="177" t="s">
        <v>25</v>
      </c>
      <c r="D117" s="177" t="s">
        <v>37</v>
      </c>
      <c r="E117" s="181" t="s">
        <v>23</v>
      </c>
      <c r="F117" s="181"/>
    </row>
    <row r="118" spans="2:10" x14ac:dyDescent="0.3">
      <c r="B118" s="15" t="s">
        <v>339</v>
      </c>
      <c r="C118" s="74">
        <v>10.75</v>
      </c>
      <c r="D118" s="177"/>
      <c r="E118" s="180">
        <f>C118*D118</f>
        <v>0</v>
      </c>
      <c r="F118" s="180"/>
      <c r="H118" s="220" t="s">
        <v>340</v>
      </c>
      <c r="I118" s="220"/>
      <c r="J118" s="220"/>
    </row>
    <row r="119" spans="2:10" x14ac:dyDescent="0.3">
      <c r="B119" s="15" t="s">
        <v>35</v>
      </c>
      <c r="C119" s="74">
        <v>20</v>
      </c>
      <c r="D119" s="177"/>
      <c r="E119" s="180">
        <f>C119*D119</f>
        <v>0</v>
      </c>
      <c r="F119" s="180"/>
      <c r="H119" s="221" t="s">
        <v>342</v>
      </c>
      <c r="I119" s="15"/>
      <c r="J119" s="15"/>
    </row>
    <row r="120" spans="2:10" x14ac:dyDescent="0.3">
      <c r="B120" s="15" t="s">
        <v>35</v>
      </c>
      <c r="C120" s="74">
        <v>10</v>
      </c>
      <c r="D120" s="177"/>
      <c r="E120" s="180">
        <f>C120*D120</f>
        <v>0</v>
      </c>
      <c r="F120" s="180"/>
      <c r="G120" s="178"/>
      <c r="H120" s="221" t="s">
        <v>343</v>
      </c>
      <c r="I120" s="15"/>
      <c r="J120" s="15"/>
    </row>
    <row r="121" spans="2:10" x14ac:dyDescent="0.3">
      <c r="B121" s="15" t="s">
        <v>36</v>
      </c>
      <c r="C121" s="74">
        <v>43</v>
      </c>
      <c r="D121" s="177"/>
      <c r="E121" s="180">
        <f>C121*D121</f>
        <v>0</v>
      </c>
      <c r="F121" s="180"/>
      <c r="H121" s="221" t="s">
        <v>344</v>
      </c>
      <c r="I121" s="15"/>
      <c r="J121" s="15"/>
    </row>
    <row r="122" spans="2:10" ht="15" thickBot="1" x14ac:dyDescent="0.35">
      <c r="B122" s="79" t="s">
        <v>36</v>
      </c>
      <c r="C122" s="75">
        <v>21.5</v>
      </c>
      <c r="D122" s="25">
        <v>2</v>
      </c>
      <c r="E122" s="182">
        <f>C122*D122</f>
        <v>43</v>
      </c>
      <c r="F122" s="182"/>
      <c r="H122" s="221" t="s">
        <v>345</v>
      </c>
      <c r="I122" s="15"/>
      <c r="J122" s="15"/>
    </row>
    <row r="123" spans="2:10" ht="15" thickTop="1" x14ac:dyDescent="0.3">
      <c r="D123" s="177"/>
      <c r="E123" s="180">
        <f>SUM(E118:E122)</f>
        <v>43</v>
      </c>
      <c r="F123" s="180"/>
    </row>
    <row r="124" spans="2:10" x14ac:dyDescent="0.3">
      <c r="D124" s="177"/>
      <c r="E124" s="219"/>
      <c r="F124" s="219"/>
      <c r="G124" s="40"/>
      <c r="H124" s="40"/>
    </row>
    <row r="125" spans="2:10" x14ac:dyDescent="0.3">
      <c r="C125" s="110" t="s">
        <v>25</v>
      </c>
      <c r="D125" s="110" t="s">
        <v>76</v>
      </c>
      <c r="E125" s="181" t="s">
        <v>23</v>
      </c>
      <c r="F125" s="181"/>
    </row>
    <row r="126" spans="2:10" x14ac:dyDescent="0.3">
      <c r="B126" t="s">
        <v>28</v>
      </c>
      <c r="C126" s="17"/>
      <c r="E126" s="214">
        <f>C126</f>
        <v>0</v>
      </c>
      <c r="F126" s="214"/>
      <c r="H126" s="49"/>
    </row>
    <row r="127" spans="2:10" x14ac:dyDescent="0.3">
      <c r="B127" t="s">
        <v>30</v>
      </c>
      <c r="C127" s="90">
        <v>150</v>
      </c>
      <c r="E127" s="214">
        <f>C127</f>
        <v>150</v>
      </c>
      <c r="F127" s="214"/>
      <c r="H127" s="49"/>
    </row>
    <row r="128" spans="2:10" ht="15" thickBot="1" x14ac:dyDescent="0.35">
      <c r="B128" s="23" t="s">
        <v>69</v>
      </c>
      <c r="C128" s="91">
        <v>20</v>
      </c>
      <c r="D128" s="25"/>
      <c r="E128" s="210">
        <f>C128</f>
        <v>20</v>
      </c>
      <c r="F128" s="210"/>
    </row>
    <row r="129" spans="2:10" ht="15" thickTop="1" x14ac:dyDescent="0.3">
      <c r="E129" s="214">
        <f>SUM(E126:E128)</f>
        <v>170</v>
      </c>
      <c r="F129" s="214"/>
    </row>
    <row r="131" spans="2:10" x14ac:dyDescent="0.3">
      <c r="C131" s="110" t="s">
        <v>38</v>
      </c>
      <c r="D131" s="110" t="s">
        <v>39</v>
      </c>
      <c r="E131" s="181" t="s">
        <v>23</v>
      </c>
      <c r="F131" s="181"/>
    </row>
    <row r="132" spans="2:10" x14ac:dyDescent="0.3">
      <c r="B132" t="s">
        <v>29</v>
      </c>
      <c r="C132" s="74">
        <v>0.43</v>
      </c>
      <c r="D132" s="89">
        <v>300</v>
      </c>
      <c r="E132" s="214">
        <f>C132*D132</f>
        <v>129</v>
      </c>
      <c r="F132" s="214"/>
      <c r="H132" s="49"/>
    </row>
    <row r="133" spans="2:10" x14ac:dyDescent="0.3">
      <c r="B133" t="s">
        <v>147</v>
      </c>
      <c r="C133" s="86">
        <v>0.03</v>
      </c>
      <c r="D133" s="89">
        <v>168</v>
      </c>
      <c r="E133" s="214">
        <f>C133*D133</f>
        <v>5.04</v>
      </c>
      <c r="F133" s="214"/>
      <c r="G133" s="111" t="s">
        <v>146</v>
      </c>
      <c r="H133" s="50"/>
    </row>
    <row r="134" spans="2:10" x14ac:dyDescent="0.3">
      <c r="B134" t="s">
        <v>147</v>
      </c>
      <c r="C134" s="86">
        <v>0.03</v>
      </c>
      <c r="E134" s="214">
        <f t="shared" ref="E134:E135" si="4">C134*D134</f>
        <v>0</v>
      </c>
      <c r="F134" s="214"/>
      <c r="G134" s="111" t="s">
        <v>146</v>
      </c>
      <c r="H134" s="50"/>
    </row>
    <row r="135" spans="2:10" ht="15" thickBot="1" x14ac:dyDescent="0.35">
      <c r="B135" s="23" t="s">
        <v>147</v>
      </c>
      <c r="C135" s="87">
        <v>0.03</v>
      </c>
      <c r="D135" s="25"/>
      <c r="E135" s="210">
        <f t="shared" si="4"/>
        <v>0</v>
      </c>
      <c r="F135" s="210"/>
      <c r="G135" s="111" t="s">
        <v>146</v>
      </c>
      <c r="H135" s="50"/>
    </row>
    <row r="136" spans="2:10" ht="15" thickTop="1" x14ac:dyDescent="0.3">
      <c r="B136" t="s">
        <v>70</v>
      </c>
      <c r="C136" s="43"/>
      <c r="D136" s="109"/>
      <c r="E136" s="217">
        <f>E132+E133+E134+E135</f>
        <v>134.04</v>
      </c>
      <c r="F136" s="217"/>
      <c r="H136" s="50"/>
    </row>
    <row r="137" spans="2:10" x14ac:dyDescent="0.3">
      <c r="B137" t="s">
        <v>50</v>
      </c>
      <c r="C137" s="184" t="s">
        <v>93</v>
      </c>
      <c r="D137" s="185"/>
      <c r="E137" s="185"/>
      <c r="F137" s="185"/>
      <c r="G137" s="185"/>
      <c r="H137" s="185"/>
      <c r="I137" s="185"/>
      <c r="J137" s="186"/>
    </row>
    <row r="139" spans="2:10" ht="17.399999999999999" x14ac:dyDescent="0.35">
      <c r="B139" s="19" t="s">
        <v>46</v>
      </c>
      <c r="D139" s="84">
        <f>F109+N102+R86+R94</f>
        <v>395</v>
      </c>
    </row>
    <row r="140" spans="2:10" ht="17.399999999999999" x14ac:dyDescent="0.35">
      <c r="B140" s="19" t="s">
        <v>77</v>
      </c>
      <c r="D140" s="84">
        <f>E123+E129+E136</f>
        <v>347.03999999999996</v>
      </c>
    </row>
    <row r="142" spans="2:10" ht="17.399999999999999" x14ac:dyDescent="0.35">
      <c r="B142" s="19" t="s">
        <v>16</v>
      </c>
      <c r="D142" s="88">
        <v>0.6</v>
      </c>
    </row>
    <row r="143" spans="2:10" ht="17.399999999999999" x14ac:dyDescent="0.35">
      <c r="B143" s="19" t="s">
        <v>309</v>
      </c>
      <c r="D143" s="84">
        <f>(D139*D142)*-1</f>
        <v>-237</v>
      </c>
    </row>
    <row r="144" spans="2:10" ht="18" thickBot="1" x14ac:dyDescent="0.4">
      <c r="B144" s="23"/>
      <c r="C144" s="23"/>
      <c r="D144" s="61"/>
    </row>
    <row r="145" spans="2:4" ht="18" thickTop="1" x14ac:dyDescent="0.35">
      <c r="B145" s="19" t="s">
        <v>41</v>
      </c>
      <c r="D145" s="84">
        <f>(D139+D143)+D140</f>
        <v>505.03999999999996</v>
      </c>
    </row>
  </sheetData>
  <protectedRanges>
    <protectedRange algorithmName="SHA-512" hashValue="IUdCIO9RM0sUGHWOnJuB2lnZThPxLlWco1KWTjc4RugXhkJjhQHGN6wraXl6VzGk1W2bZIG2EPxN4+PXYycAHQ==" saltValue="cMp3vvo+V88wnNtDob2xZA==" spinCount="100000" sqref="D80:D85" name="Alue1_1"/>
  </protectedRanges>
  <mergeCells count="30">
    <mergeCell ref="E135:F135"/>
    <mergeCell ref="E136:F136"/>
    <mergeCell ref="C137:J137"/>
    <mergeCell ref="E128:F128"/>
    <mergeCell ref="E129:F129"/>
    <mergeCell ref="E131:F131"/>
    <mergeCell ref="E132:F132"/>
    <mergeCell ref="E133:F133"/>
    <mergeCell ref="E134:F134"/>
    <mergeCell ref="E127:F127"/>
    <mergeCell ref="L65:M65"/>
    <mergeCell ref="O65:Q65"/>
    <mergeCell ref="C66:E66"/>
    <mergeCell ref="H66:J66"/>
    <mergeCell ref="C67:E67"/>
    <mergeCell ref="H67:J67"/>
    <mergeCell ref="E118:F118"/>
    <mergeCell ref="E120:F120"/>
    <mergeCell ref="E121:F121"/>
    <mergeCell ref="E122:F122"/>
    <mergeCell ref="E125:F125"/>
    <mergeCell ref="E126:F126"/>
    <mergeCell ref="H118:J118"/>
    <mergeCell ref="E119:F119"/>
    <mergeCell ref="E123:F123"/>
    <mergeCell ref="C64:E64"/>
    <mergeCell ref="C65:E65"/>
    <mergeCell ref="H65:I65"/>
    <mergeCell ref="C68:E68"/>
    <mergeCell ref="E117:F117"/>
  </mergeCells>
  <hyperlinks>
    <hyperlink ref="H66" r:id="rId1" xr:uid="{531D3BA8-3531-4F94-BA9F-8C4956C4127D}"/>
  </hyperlinks>
  <pageMargins left="0.51" right="0.36" top="0.41" bottom="0.44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4C48D-A30A-4F0D-881C-D41CA9DF429E}">
  <dimension ref="A1:S145"/>
  <sheetViews>
    <sheetView topLeftCell="A22" workbookViewId="0">
      <selection activeCell="F3" sqref="F3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169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664062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7" x14ac:dyDescent="0.3">
      <c r="A1" s="117" t="s">
        <v>333</v>
      </c>
      <c r="B1" s="116"/>
      <c r="C1" s="116"/>
      <c r="D1" s="118"/>
      <c r="E1" s="116"/>
      <c r="F1" s="116"/>
      <c r="G1" s="116"/>
    </row>
    <row r="2" spans="1:7" x14ac:dyDescent="0.3">
      <c r="A2" s="116"/>
      <c r="B2" s="116"/>
      <c r="C2" s="116"/>
      <c r="D2" s="118"/>
      <c r="E2" s="116"/>
      <c r="F2" s="116"/>
      <c r="G2" s="116"/>
    </row>
    <row r="3" spans="1:7" x14ac:dyDescent="0.3">
      <c r="A3" s="116"/>
      <c r="B3" s="116"/>
      <c r="D3" s="118"/>
      <c r="E3" s="116"/>
      <c r="F3" s="172">
        <v>44172</v>
      </c>
      <c r="G3" s="116"/>
    </row>
    <row r="4" spans="1:7" x14ac:dyDescent="0.3">
      <c r="A4" s="115" t="s">
        <v>45</v>
      </c>
      <c r="B4" s="116"/>
      <c r="D4" s="118"/>
      <c r="E4" s="116"/>
      <c r="F4" s="173" t="s">
        <v>329</v>
      </c>
      <c r="G4" s="116"/>
    </row>
    <row r="5" spans="1:7" x14ac:dyDescent="0.3">
      <c r="A5" s="116" t="s">
        <v>148</v>
      </c>
      <c r="B5" s="116"/>
      <c r="C5" s="116"/>
      <c r="D5" s="118"/>
      <c r="E5" s="116"/>
      <c r="F5" s="116"/>
      <c r="G5" s="116"/>
    </row>
    <row r="6" spans="1:7" x14ac:dyDescent="0.3">
      <c r="A6" s="116"/>
      <c r="B6" s="116" t="s">
        <v>154</v>
      </c>
      <c r="C6" s="116"/>
      <c r="D6" s="118"/>
      <c r="E6" s="116"/>
      <c r="F6" s="116"/>
      <c r="G6" s="116"/>
    </row>
    <row r="7" spans="1:7" x14ac:dyDescent="0.3">
      <c r="A7" s="116"/>
      <c r="B7" s="116" t="s">
        <v>157</v>
      </c>
      <c r="C7" s="116"/>
      <c r="D7" s="118"/>
      <c r="E7" s="116"/>
      <c r="F7" s="116"/>
      <c r="G7" s="116"/>
    </row>
    <row r="8" spans="1:7" x14ac:dyDescent="0.3">
      <c r="A8" s="116"/>
      <c r="B8" s="116" t="s">
        <v>155</v>
      </c>
      <c r="C8" s="116"/>
      <c r="D8" s="118"/>
      <c r="E8" s="116"/>
      <c r="F8" s="116"/>
      <c r="G8" s="116"/>
    </row>
    <row r="9" spans="1:7" x14ac:dyDescent="0.3">
      <c r="A9" s="152" t="s">
        <v>258</v>
      </c>
      <c r="B9" s="116"/>
      <c r="C9" s="116"/>
      <c r="D9" s="118"/>
      <c r="E9" s="116"/>
      <c r="F9" s="116"/>
      <c r="G9" s="116"/>
    </row>
    <row r="10" spans="1:7" x14ac:dyDescent="0.3">
      <c r="A10" s="116"/>
      <c r="B10" s="116" t="s">
        <v>156</v>
      </c>
      <c r="C10" s="116"/>
      <c r="D10" s="118"/>
      <c r="E10" s="116"/>
      <c r="F10" s="116"/>
      <c r="G10" s="116"/>
    </row>
    <row r="11" spans="1:7" x14ac:dyDescent="0.3">
      <c r="A11" s="116" t="s">
        <v>149</v>
      </c>
      <c r="B11" s="116"/>
      <c r="C11" s="116"/>
      <c r="D11" s="118"/>
      <c r="E11" s="116"/>
      <c r="F11" s="116"/>
      <c r="G11" s="116"/>
    </row>
    <row r="12" spans="1:7" x14ac:dyDescent="0.3">
      <c r="A12" s="116"/>
      <c r="B12" s="116" t="s">
        <v>156</v>
      </c>
      <c r="C12" s="116"/>
      <c r="D12" s="118"/>
      <c r="E12" s="116"/>
      <c r="F12" s="116"/>
      <c r="G12" s="116"/>
    </row>
    <row r="13" spans="1:7" x14ac:dyDescent="0.3">
      <c r="A13" s="116"/>
      <c r="B13" s="116" t="s">
        <v>186</v>
      </c>
      <c r="C13" s="116"/>
      <c r="D13" s="118"/>
      <c r="E13" s="116"/>
      <c r="F13" s="116"/>
      <c r="G13" s="116"/>
    </row>
    <row r="14" spans="1:7" x14ac:dyDescent="0.3">
      <c r="A14" s="116"/>
      <c r="B14" s="116" t="s">
        <v>185</v>
      </c>
      <c r="C14" s="116"/>
      <c r="D14" s="118"/>
      <c r="E14" s="116"/>
      <c r="F14" s="116"/>
      <c r="G14" s="116"/>
    </row>
    <row r="15" spans="1:7" x14ac:dyDescent="0.3">
      <c r="A15" s="116"/>
      <c r="B15" s="116" t="s">
        <v>184</v>
      </c>
      <c r="C15" s="116"/>
      <c r="D15" s="118"/>
      <c r="E15" s="116"/>
      <c r="F15" s="116"/>
      <c r="G15" s="116"/>
    </row>
    <row r="16" spans="1:7" x14ac:dyDescent="0.3">
      <c r="A16" s="116"/>
      <c r="B16" s="116" t="s">
        <v>150</v>
      </c>
      <c r="C16" s="116"/>
      <c r="D16" s="118"/>
      <c r="E16" s="116"/>
      <c r="F16" s="116"/>
      <c r="G16" s="116"/>
    </row>
    <row r="17" spans="1:7" x14ac:dyDescent="0.3">
      <c r="A17" s="116" t="s">
        <v>172</v>
      </c>
      <c r="B17" s="116"/>
      <c r="C17" s="116"/>
      <c r="D17" s="118"/>
      <c r="E17" s="116"/>
      <c r="F17" s="116"/>
      <c r="G17" s="116"/>
    </row>
    <row r="18" spans="1:7" x14ac:dyDescent="0.3">
      <c r="A18" s="116"/>
      <c r="B18" s="116" t="s">
        <v>188</v>
      </c>
      <c r="C18" s="116"/>
      <c r="D18" s="118"/>
      <c r="E18" s="116"/>
      <c r="F18" s="116"/>
      <c r="G18" s="116"/>
    </row>
    <row r="19" spans="1:7" x14ac:dyDescent="0.3">
      <c r="A19" s="116"/>
      <c r="B19" s="116" t="s">
        <v>187</v>
      </c>
      <c r="C19" s="116"/>
      <c r="D19" s="118"/>
      <c r="E19" s="116"/>
      <c r="F19" s="116"/>
      <c r="G19" s="116"/>
    </row>
    <row r="20" spans="1:7" x14ac:dyDescent="0.3">
      <c r="A20" s="116"/>
      <c r="B20" s="116" t="s">
        <v>151</v>
      </c>
      <c r="C20" s="116"/>
      <c r="D20" s="118"/>
      <c r="E20" s="116"/>
      <c r="F20" s="116"/>
      <c r="G20" s="116"/>
    </row>
    <row r="21" spans="1:7" x14ac:dyDescent="0.3">
      <c r="A21" s="116"/>
      <c r="B21" s="116" t="s">
        <v>189</v>
      </c>
      <c r="C21" s="116"/>
      <c r="D21" s="118"/>
      <c r="E21" s="116"/>
      <c r="F21" s="116"/>
      <c r="G21" s="116"/>
    </row>
    <row r="22" spans="1:7" x14ac:dyDescent="0.3">
      <c r="A22" s="116"/>
      <c r="B22" s="116" t="s">
        <v>190</v>
      </c>
      <c r="C22" s="116"/>
      <c r="D22" s="118"/>
      <c r="E22" s="116"/>
      <c r="F22" s="116"/>
      <c r="G22" s="116"/>
    </row>
    <row r="23" spans="1:7" x14ac:dyDescent="0.3">
      <c r="A23" s="116" t="s">
        <v>173</v>
      </c>
      <c r="B23" s="116"/>
      <c r="C23" s="116"/>
      <c r="D23" s="118"/>
      <c r="E23" s="116"/>
      <c r="F23" s="116"/>
      <c r="G23" s="116"/>
    </row>
    <row r="24" spans="1:7" x14ac:dyDescent="0.3">
      <c r="A24" s="116"/>
      <c r="B24" s="116" t="s">
        <v>158</v>
      </c>
      <c r="C24" s="116"/>
      <c r="D24" s="118"/>
      <c r="E24" s="116"/>
      <c r="F24" s="116"/>
      <c r="G24" s="116"/>
    </row>
    <row r="25" spans="1:7" ht="4.2" customHeight="1" x14ac:dyDescent="0.3">
      <c r="A25" s="116"/>
      <c r="B25" s="116"/>
      <c r="C25" s="116"/>
      <c r="D25" s="118"/>
      <c r="E25" s="116"/>
      <c r="F25" s="116"/>
      <c r="G25" s="116"/>
    </row>
    <row r="26" spans="1:7" x14ac:dyDescent="0.3">
      <c r="A26" s="120" t="s">
        <v>159</v>
      </c>
      <c r="B26" s="120"/>
      <c r="C26" s="120"/>
      <c r="D26" s="118"/>
      <c r="E26" s="121" t="s">
        <v>255</v>
      </c>
      <c r="F26" s="116"/>
      <c r="G26" s="122"/>
    </row>
    <row r="27" spans="1:7" x14ac:dyDescent="0.3">
      <c r="A27" s="120"/>
      <c r="B27" s="123" t="s">
        <v>160</v>
      </c>
      <c r="C27" s="120"/>
      <c r="D27" s="118"/>
      <c r="E27" s="121"/>
      <c r="F27" s="122"/>
      <c r="G27" s="122"/>
    </row>
    <row r="28" spans="1:7" x14ac:dyDescent="0.3">
      <c r="A28" s="120" t="s">
        <v>162</v>
      </c>
      <c r="B28" s="120"/>
      <c r="C28" s="120"/>
      <c r="D28" s="118"/>
      <c r="E28" s="121" t="s">
        <v>256</v>
      </c>
      <c r="F28" s="116"/>
      <c r="G28" s="122"/>
    </row>
    <row r="29" spans="1:7" x14ac:dyDescent="0.3">
      <c r="A29" s="124"/>
      <c r="B29" s="125">
        <v>50</v>
      </c>
      <c r="C29" s="124"/>
      <c r="D29" s="118"/>
      <c r="E29" s="126"/>
      <c r="F29" s="122"/>
      <c r="G29" s="122"/>
    </row>
    <row r="30" spans="1:7" x14ac:dyDescent="0.3">
      <c r="A30" s="120" t="s">
        <v>163</v>
      </c>
      <c r="B30" s="124"/>
      <c r="C30" s="124"/>
      <c r="D30" s="118"/>
      <c r="E30" s="121" t="s">
        <v>255</v>
      </c>
      <c r="F30" s="116"/>
      <c r="G30" s="116"/>
    </row>
    <row r="31" spans="1:7" x14ac:dyDescent="0.3">
      <c r="A31" s="124"/>
      <c r="B31" s="122" t="s">
        <v>164</v>
      </c>
      <c r="C31" s="127"/>
      <c r="D31" s="128"/>
      <c r="E31" s="122"/>
      <c r="F31" s="122"/>
      <c r="G31" s="118"/>
    </row>
    <row r="32" spans="1:7" x14ac:dyDescent="0.3">
      <c r="A32" s="120" t="s">
        <v>170</v>
      </c>
      <c r="B32" s="124"/>
      <c r="C32" s="124"/>
      <c r="D32" s="118"/>
      <c r="E32" s="126"/>
      <c r="F32" s="116"/>
      <c r="G32" s="116"/>
    </row>
    <row r="33" spans="1:7" x14ac:dyDescent="0.3">
      <c r="A33" s="124"/>
      <c r="B33" s="123" t="s">
        <v>165</v>
      </c>
      <c r="C33" s="124"/>
      <c r="D33" s="126"/>
      <c r="E33" s="121" t="s">
        <v>255</v>
      </c>
      <c r="F33" s="129"/>
      <c r="G33" s="116"/>
    </row>
    <row r="34" spans="1:7" x14ac:dyDescent="0.3">
      <c r="A34" s="124"/>
      <c r="B34" s="123" t="s">
        <v>166</v>
      </c>
      <c r="C34" s="124"/>
      <c r="D34" s="126"/>
      <c r="E34" s="116" t="s">
        <v>75</v>
      </c>
      <c r="F34" s="116"/>
      <c r="G34" s="118"/>
    </row>
    <row r="35" spans="1:7" x14ac:dyDescent="0.3">
      <c r="A35" s="124"/>
      <c r="B35" s="123" t="s">
        <v>167</v>
      </c>
      <c r="C35" s="124"/>
      <c r="D35" s="126"/>
      <c r="E35" s="116" t="s">
        <v>168</v>
      </c>
      <c r="F35" s="122"/>
      <c r="G35" s="118"/>
    </row>
    <row r="36" spans="1:7" x14ac:dyDescent="0.3">
      <c r="A36" s="116"/>
      <c r="B36" s="123" t="s">
        <v>180</v>
      </c>
      <c r="C36" s="116"/>
      <c r="D36" s="118"/>
      <c r="E36" s="116" t="s">
        <v>169</v>
      </c>
      <c r="F36" s="122"/>
      <c r="G36" s="118"/>
    </row>
    <row r="37" spans="1:7" x14ac:dyDescent="0.3">
      <c r="A37" s="116"/>
      <c r="B37" s="123" t="s">
        <v>171</v>
      </c>
      <c r="C37" s="116"/>
      <c r="D37" s="118"/>
      <c r="E37" s="116" t="s">
        <v>131</v>
      </c>
      <c r="F37" s="122"/>
      <c r="G37" s="118"/>
    </row>
    <row r="38" spans="1:7" x14ac:dyDescent="0.3">
      <c r="A38" s="120" t="s">
        <v>174</v>
      </c>
      <c r="B38" s="124"/>
      <c r="C38" s="124"/>
      <c r="D38" s="118"/>
      <c r="E38" s="126"/>
      <c r="F38" s="122"/>
      <c r="G38" s="118"/>
    </row>
    <row r="39" spans="1:7" x14ac:dyDescent="0.3">
      <c r="A39" s="124"/>
      <c r="B39" s="130" t="s">
        <v>176</v>
      </c>
      <c r="C39" s="124"/>
      <c r="D39" s="126"/>
      <c r="E39" s="121" t="s">
        <v>255</v>
      </c>
      <c r="F39" s="122"/>
      <c r="G39" s="118"/>
    </row>
    <row r="40" spans="1:7" x14ac:dyDescent="0.3">
      <c r="A40" s="124"/>
      <c r="B40" s="123" t="s">
        <v>175</v>
      </c>
      <c r="C40" s="124"/>
      <c r="D40" s="126"/>
      <c r="E40" s="116" t="s">
        <v>177</v>
      </c>
      <c r="F40" s="122"/>
      <c r="G40" s="118"/>
    </row>
    <row r="41" spans="1:7" x14ac:dyDescent="0.3">
      <c r="A41" s="124"/>
      <c r="B41" s="123" t="s">
        <v>178</v>
      </c>
      <c r="C41" s="124"/>
      <c r="D41" s="126"/>
      <c r="E41" s="116" t="s">
        <v>169</v>
      </c>
      <c r="F41" s="122"/>
      <c r="G41" s="118"/>
    </row>
    <row r="42" spans="1:7" x14ac:dyDescent="0.3">
      <c r="A42" s="116"/>
      <c r="B42" s="131" t="s">
        <v>179</v>
      </c>
      <c r="C42" s="116"/>
      <c r="D42" s="118"/>
      <c r="E42" s="116" t="s">
        <v>131</v>
      </c>
      <c r="F42" s="122"/>
      <c r="G42" s="118"/>
    </row>
    <row r="43" spans="1:7" x14ac:dyDescent="0.3">
      <c r="A43" s="116" t="s">
        <v>181</v>
      </c>
      <c r="B43" s="123"/>
      <c r="C43" s="116"/>
      <c r="D43" s="118"/>
      <c r="E43" s="116"/>
      <c r="F43" s="122"/>
      <c r="G43" s="118"/>
    </row>
    <row r="44" spans="1:7" x14ac:dyDescent="0.3">
      <c r="A44" s="124"/>
      <c r="B44" s="123" t="s">
        <v>182</v>
      </c>
      <c r="C44" s="124"/>
      <c r="D44" s="126"/>
      <c r="E44" s="116"/>
      <c r="F44" s="122"/>
      <c r="G44" s="118"/>
    </row>
    <row r="45" spans="1:7" x14ac:dyDescent="0.3">
      <c r="A45" s="120" t="s">
        <v>183</v>
      </c>
      <c r="B45" s="124"/>
      <c r="C45" s="124"/>
      <c r="D45" s="126"/>
      <c r="E45" s="116"/>
      <c r="F45" s="122"/>
      <c r="G45" s="118"/>
    </row>
    <row r="46" spans="1:7" x14ac:dyDescent="0.3">
      <c r="A46" s="124"/>
      <c r="B46" s="123" t="s">
        <v>176</v>
      </c>
      <c r="C46" s="124"/>
      <c r="D46" s="126"/>
      <c r="E46" s="116"/>
      <c r="F46" s="122"/>
      <c r="G46" s="118"/>
    </row>
    <row r="47" spans="1:7" ht="5.4" customHeight="1" x14ac:dyDescent="0.3">
      <c r="A47" s="116"/>
      <c r="B47" s="116"/>
      <c r="C47" s="116"/>
      <c r="D47" s="118"/>
      <c r="E47" s="116"/>
      <c r="F47" s="116"/>
      <c r="G47" s="116"/>
    </row>
    <row r="48" spans="1:7" x14ac:dyDescent="0.3">
      <c r="A48" s="116" t="s">
        <v>126</v>
      </c>
      <c r="B48" s="116"/>
      <c r="C48" s="116"/>
      <c r="D48" s="118"/>
      <c r="E48" s="116"/>
      <c r="F48" s="116"/>
      <c r="G48" s="116"/>
    </row>
    <row r="49" spans="1:17" x14ac:dyDescent="0.3">
      <c r="A49" s="116"/>
      <c r="B49" s="152" t="s">
        <v>251</v>
      </c>
      <c r="C49" s="116"/>
      <c r="D49" s="118"/>
      <c r="E49" s="116"/>
      <c r="F49" s="116"/>
      <c r="G49" s="116"/>
    </row>
    <row r="50" spans="1:17" x14ac:dyDescent="0.3">
      <c r="A50" s="116"/>
      <c r="B50" s="152" t="s">
        <v>253</v>
      </c>
      <c r="C50" s="116"/>
      <c r="D50" s="118"/>
      <c r="E50" s="116"/>
      <c r="F50" s="116"/>
      <c r="G50" s="116"/>
    </row>
    <row r="51" spans="1:17" x14ac:dyDescent="0.3">
      <c r="A51" s="116" t="s">
        <v>125</v>
      </c>
      <c r="B51" s="116"/>
      <c r="C51" s="116"/>
      <c r="D51" s="118"/>
      <c r="E51" s="116"/>
      <c r="F51" s="116"/>
      <c r="G51" s="116"/>
    </row>
    <row r="52" spans="1:17" x14ac:dyDescent="0.3">
      <c r="A52" s="116"/>
      <c r="B52" s="152" t="s">
        <v>252</v>
      </c>
      <c r="C52" s="116"/>
      <c r="D52" s="118"/>
      <c r="E52" s="116"/>
      <c r="F52" s="116"/>
      <c r="G52" s="116"/>
    </row>
    <row r="53" spans="1:17" x14ac:dyDescent="0.3">
      <c r="A53" s="116"/>
      <c r="B53" s="152" t="s">
        <v>254</v>
      </c>
      <c r="C53" s="116"/>
      <c r="D53" s="118"/>
      <c r="E53" s="116"/>
      <c r="F53" s="116"/>
      <c r="G53" s="116"/>
    </row>
    <row r="54" spans="1:17" x14ac:dyDescent="0.3">
      <c r="A54" s="116" t="s">
        <v>128</v>
      </c>
      <c r="B54" s="116"/>
      <c r="C54" s="116"/>
      <c r="D54" s="118"/>
      <c r="E54" s="116"/>
      <c r="F54" s="116"/>
      <c r="G54" s="116"/>
    </row>
    <row r="55" spans="1:17" x14ac:dyDescent="0.3">
      <c r="A55" s="116"/>
      <c r="B55" s="116" t="s">
        <v>129</v>
      </c>
      <c r="C55" s="116"/>
      <c r="D55" s="118"/>
      <c r="E55" s="116"/>
      <c r="F55" s="116"/>
      <c r="G55" s="116"/>
    </row>
    <row r="57" spans="1:17" ht="15.6" x14ac:dyDescent="0.3">
      <c r="B57" s="26" t="s">
        <v>0</v>
      </c>
      <c r="C57" s="63"/>
      <c r="D57" s="64" t="s">
        <v>3</v>
      </c>
    </row>
    <row r="58" spans="1:17" ht="15.6" x14ac:dyDescent="0.3">
      <c r="B58" s="26" t="s">
        <v>1</v>
      </c>
      <c r="D58" s="65" t="s">
        <v>60</v>
      </c>
    </row>
    <row r="59" spans="1:17" ht="15.6" x14ac:dyDescent="0.3">
      <c r="B59" s="26" t="s">
        <v>2</v>
      </c>
    </row>
    <row r="61" spans="1:17" x14ac:dyDescent="0.3">
      <c r="H61" s="48"/>
    </row>
    <row r="62" spans="1:17" ht="15" thickBot="1" x14ac:dyDescent="0.35"/>
    <row r="63" spans="1:17" ht="21" x14ac:dyDescent="0.4">
      <c r="B63" s="54" t="s">
        <v>4</v>
      </c>
      <c r="C63" s="55"/>
      <c r="D63" s="29"/>
      <c r="E63" s="6"/>
      <c r="F63" s="6"/>
      <c r="G63" s="6"/>
      <c r="H63" s="6"/>
      <c r="I63" s="6"/>
      <c r="J63" s="6"/>
      <c r="K63" s="6"/>
      <c r="L63" s="6"/>
      <c r="M63" s="6"/>
      <c r="N63" s="7"/>
    </row>
    <row r="64" spans="1:17" x14ac:dyDescent="0.3">
      <c r="B64" s="8" t="s">
        <v>5</v>
      </c>
      <c r="C64" s="202" t="s">
        <v>83</v>
      </c>
      <c r="D64" s="203"/>
      <c r="E64" s="204"/>
      <c r="F64" s="52"/>
      <c r="G64" s="52"/>
      <c r="H64" s="52"/>
      <c r="I64" s="52"/>
      <c r="J64" s="9"/>
      <c r="K64" s="9"/>
      <c r="L64" s="9"/>
      <c r="M64" s="9"/>
      <c r="N64" s="10"/>
      <c r="O64" s="9"/>
      <c r="P64" s="9"/>
      <c r="Q64" s="9"/>
    </row>
    <row r="65" spans="1:19" x14ac:dyDescent="0.3">
      <c r="B65" s="8" t="s">
        <v>6</v>
      </c>
      <c r="C65" s="205" t="s">
        <v>84</v>
      </c>
      <c r="D65" s="206"/>
      <c r="E65" s="207"/>
      <c r="F65" s="9" t="s">
        <v>7</v>
      </c>
      <c r="G65" s="43"/>
      <c r="H65" s="208">
        <v>10001</v>
      </c>
      <c r="I65" s="209"/>
      <c r="J65" s="9" t="s">
        <v>8</v>
      </c>
      <c r="L65" s="205" t="s">
        <v>92</v>
      </c>
      <c r="M65" s="207"/>
      <c r="N65" s="56"/>
      <c r="O65" s="201"/>
      <c r="P65" s="201"/>
      <c r="Q65" s="201"/>
    </row>
    <row r="66" spans="1:19" x14ac:dyDescent="0.3">
      <c r="B66" s="8" t="s">
        <v>9</v>
      </c>
      <c r="C66" s="211" t="s">
        <v>85</v>
      </c>
      <c r="D66" s="212"/>
      <c r="E66" s="213"/>
      <c r="F66" s="9" t="s">
        <v>10</v>
      </c>
      <c r="G66" s="9"/>
      <c r="H66" s="216" t="s">
        <v>88</v>
      </c>
      <c r="I66" s="191"/>
      <c r="J66" s="192"/>
      <c r="K66" s="43"/>
      <c r="L66" s="43"/>
      <c r="M66" s="43"/>
      <c r="N66" s="56"/>
      <c r="O66" s="9"/>
      <c r="P66" s="9"/>
      <c r="Q66" s="9"/>
    </row>
    <row r="67" spans="1:19" x14ac:dyDescent="0.3">
      <c r="B67" s="8" t="s">
        <v>11</v>
      </c>
      <c r="C67" s="211" t="s">
        <v>86</v>
      </c>
      <c r="D67" s="212"/>
      <c r="E67" s="213"/>
      <c r="F67" s="9" t="s">
        <v>27</v>
      </c>
      <c r="G67" s="43"/>
      <c r="H67" s="205" t="s">
        <v>89</v>
      </c>
      <c r="I67" s="206"/>
      <c r="J67" s="207"/>
      <c r="K67" s="9"/>
      <c r="L67" s="9"/>
      <c r="M67" s="9"/>
      <c r="N67" s="10"/>
      <c r="O67" s="9"/>
      <c r="P67" s="9"/>
      <c r="Q67" s="9"/>
    </row>
    <row r="68" spans="1:19" ht="15" thickBot="1" x14ac:dyDescent="0.35">
      <c r="B68" s="8" t="s">
        <v>12</v>
      </c>
      <c r="C68" s="205" t="s">
        <v>87</v>
      </c>
      <c r="D68" s="206"/>
      <c r="E68" s="207"/>
      <c r="H68" s="43"/>
      <c r="I68" s="43"/>
      <c r="J68" s="43"/>
      <c r="K68" s="9"/>
      <c r="L68" s="53" t="s">
        <v>67</v>
      </c>
      <c r="M68" s="9" t="s">
        <v>68</v>
      </c>
      <c r="N68" s="10"/>
      <c r="O68" s="9"/>
      <c r="P68" s="9"/>
      <c r="Q68" s="9"/>
    </row>
    <row r="69" spans="1:19" ht="15" thickBot="1" x14ac:dyDescent="0.35">
      <c r="B69" s="8"/>
      <c r="C69" s="9"/>
      <c r="D69" s="168"/>
      <c r="E69" s="9"/>
      <c r="F69" s="53" t="s">
        <v>66</v>
      </c>
      <c r="G69" s="9"/>
      <c r="H69" s="9"/>
      <c r="I69" s="9"/>
      <c r="J69" s="9"/>
      <c r="L69" s="94" t="s">
        <v>94</v>
      </c>
      <c r="M69" s="81"/>
      <c r="N69" s="10"/>
    </row>
    <row r="70" spans="1:19" x14ac:dyDescent="0.3">
      <c r="B70" s="8"/>
      <c r="C70" s="9"/>
      <c r="D70" s="168"/>
      <c r="E70" s="9"/>
      <c r="H70" s="9"/>
      <c r="I70" s="9"/>
      <c r="J70" s="9"/>
      <c r="N70" s="10"/>
    </row>
    <row r="71" spans="1:19" ht="15" thickBot="1" x14ac:dyDescent="0.35">
      <c r="B71" s="11"/>
      <c r="C71" s="12"/>
      <c r="D71" s="71"/>
      <c r="E71" s="12"/>
      <c r="F71" s="57"/>
      <c r="G71" s="12"/>
      <c r="H71" s="12"/>
      <c r="I71" s="12"/>
      <c r="J71" s="12"/>
      <c r="K71" s="12"/>
      <c r="L71" s="12"/>
      <c r="M71" s="12"/>
      <c r="N71" s="13"/>
    </row>
    <row r="72" spans="1:19" ht="21" x14ac:dyDescent="0.4">
      <c r="B72" s="14" t="s">
        <v>45</v>
      </c>
    </row>
    <row r="73" spans="1:19" x14ac:dyDescent="0.3">
      <c r="B73" s="15" t="s">
        <v>47</v>
      </c>
      <c r="C73" s="93" t="s">
        <v>324</v>
      </c>
    </row>
    <row r="74" spans="1:19" x14ac:dyDescent="0.3">
      <c r="B74" s="15" t="s">
        <v>43</v>
      </c>
      <c r="C74" s="93" t="s">
        <v>91</v>
      </c>
      <c r="G74" s="95" t="s">
        <v>328</v>
      </c>
    </row>
    <row r="75" spans="1:19" x14ac:dyDescent="0.3">
      <c r="B75" s="15" t="s">
        <v>33</v>
      </c>
      <c r="C75" s="93" t="s">
        <v>197</v>
      </c>
      <c r="D75" s="58"/>
      <c r="G75" s="158"/>
      <c r="R75" s="35"/>
      <c r="S75" s="35"/>
    </row>
    <row r="76" spans="1:19" x14ac:dyDescent="0.3">
      <c r="B76" s="15" t="s">
        <v>49</v>
      </c>
      <c r="C76" s="93" t="s">
        <v>90</v>
      </c>
      <c r="D76" s="58"/>
    </row>
    <row r="77" spans="1:19" x14ac:dyDescent="0.3">
      <c r="B77" s="15"/>
      <c r="D77" s="58"/>
      <c r="F77" s="49"/>
    </row>
    <row r="78" spans="1:19" x14ac:dyDescent="0.3">
      <c r="B78" s="15" t="s">
        <v>54</v>
      </c>
      <c r="D78" s="58"/>
    </row>
    <row r="79" spans="1:19" ht="43.8" x14ac:dyDescent="0.35">
      <c r="B79" t="s">
        <v>306</v>
      </c>
      <c r="C79" t="s">
        <v>13</v>
      </c>
      <c r="D79" s="59" t="s">
        <v>56</v>
      </c>
      <c r="E79" t="s">
        <v>14</v>
      </c>
      <c r="F79" s="1" t="s">
        <v>51</v>
      </c>
      <c r="G79" t="s">
        <v>14</v>
      </c>
      <c r="H79" s="1" t="s">
        <v>72</v>
      </c>
      <c r="I79" s="1" t="s">
        <v>14</v>
      </c>
      <c r="J79" s="1" t="s">
        <v>71</v>
      </c>
      <c r="K79" s="1" t="s">
        <v>14</v>
      </c>
      <c r="L79" s="1" t="s">
        <v>53</v>
      </c>
      <c r="M79" s="1" t="s">
        <v>14</v>
      </c>
      <c r="N79" s="174" t="s">
        <v>193</v>
      </c>
      <c r="O79" s="1" t="s">
        <v>14</v>
      </c>
      <c r="P79" s="1" t="s">
        <v>52</v>
      </c>
      <c r="Q79" s="1" t="s">
        <v>14</v>
      </c>
      <c r="R79" s="21" t="s">
        <v>23</v>
      </c>
    </row>
    <row r="80" spans="1:19" ht="17.399999999999999" x14ac:dyDescent="0.35">
      <c r="A80" t="s">
        <v>17</v>
      </c>
      <c r="B80" s="155" t="s">
        <v>325</v>
      </c>
      <c r="C80" s="155" t="s">
        <v>73</v>
      </c>
      <c r="D80" s="82">
        <v>50</v>
      </c>
      <c r="E80" s="156">
        <v>1</v>
      </c>
      <c r="F80" s="82">
        <v>25</v>
      </c>
      <c r="G80" s="156">
        <v>1</v>
      </c>
      <c r="H80" s="82">
        <v>40</v>
      </c>
      <c r="I80" s="169"/>
      <c r="J80" s="82">
        <v>30</v>
      </c>
      <c r="K80" s="169"/>
      <c r="L80" s="82">
        <v>30</v>
      </c>
      <c r="M80" s="169"/>
      <c r="N80" s="17"/>
      <c r="O80" s="169"/>
      <c r="P80" s="82">
        <v>20</v>
      </c>
      <c r="Q80" s="169"/>
      <c r="R80" s="84">
        <f>(D80*E80)+(F80*G80)+(H80*I80)+(J80*K80)+(P80*Q80)+(L80*M80)+(N80*O80)</f>
        <v>75</v>
      </c>
    </row>
    <row r="81" spans="1:18" ht="17.399999999999999" x14ac:dyDescent="0.35">
      <c r="A81" s="2" t="s">
        <v>18</v>
      </c>
      <c r="B81" s="155" t="s">
        <v>326</v>
      </c>
      <c r="C81" s="155" t="s">
        <v>75</v>
      </c>
      <c r="D81" s="82">
        <v>50</v>
      </c>
      <c r="E81" s="156">
        <v>1</v>
      </c>
      <c r="F81" s="82">
        <v>25</v>
      </c>
      <c r="G81" s="89"/>
      <c r="H81" s="82">
        <v>40</v>
      </c>
      <c r="I81" s="169"/>
      <c r="J81" s="82">
        <v>30</v>
      </c>
      <c r="K81" s="156">
        <v>1</v>
      </c>
      <c r="L81" s="82">
        <v>30</v>
      </c>
      <c r="M81" s="89"/>
      <c r="N81" s="157"/>
      <c r="O81" s="156"/>
      <c r="P81" s="82">
        <v>20</v>
      </c>
      <c r="Q81" s="169"/>
      <c r="R81" s="84">
        <f t="shared" ref="R81:R85" si="0">(D81*E81)+(F81*G81)+(H81*I81)+(J81*K81)+(P81*Q81)+(L81*M81)+(N81*O81)</f>
        <v>80</v>
      </c>
    </row>
    <row r="82" spans="1:18" ht="17.399999999999999" x14ac:dyDescent="0.35">
      <c r="A82" s="2" t="s">
        <v>19</v>
      </c>
      <c r="B82" s="155"/>
      <c r="C82" s="155"/>
      <c r="D82" s="82">
        <v>50</v>
      </c>
      <c r="E82" s="89"/>
      <c r="F82" s="82">
        <v>25</v>
      </c>
      <c r="G82" s="169"/>
      <c r="H82" s="82">
        <v>40</v>
      </c>
      <c r="I82" s="169"/>
      <c r="J82" s="82">
        <v>30</v>
      </c>
      <c r="K82" s="169"/>
      <c r="L82" s="82">
        <v>30</v>
      </c>
      <c r="M82" s="169"/>
      <c r="N82" s="157"/>
      <c r="O82" s="156"/>
      <c r="P82" s="82">
        <v>20</v>
      </c>
      <c r="Q82" s="169"/>
      <c r="R82" s="84">
        <f t="shared" si="0"/>
        <v>0</v>
      </c>
    </row>
    <row r="83" spans="1:18" ht="17.399999999999999" x14ac:dyDescent="0.35">
      <c r="A83" s="2" t="s">
        <v>20</v>
      </c>
      <c r="B83" s="155"/>
      <c r="C83" s="155"/>
      <c r="D83" s="82">
        <v>50</v>
      </c>
      <c r="E83" s="169"/>
      <c r="F83" s="82">
        <v>25</v>
      </c>
      <c r="G83" s="169"/>
      <c r="H83" s="82">
        <v>40</v>
      </c>
      <c r="I83" s="169"/>
      <c r="J83" s="82">
        <v>30</v>
      </c>
      <c r="K83" s="169"/>
      <c r="L83" s="82">
        <v>30</v>
      </c>
      <c r="M83" s="169"/>
      <c r="N83" s="17"/>
      <c r="O83" s="169"/>
      <c r="P83" s="82">
        <v>20</v>
      </c>
      <c r="Q83" s="169"/>
      <c r="R83" s="84">
        <f t="shared" si="0"/>
        <v>0</v>
      </c>
    </row>
    <row r="84" spans="1:18" ht="17.399999999999999" x14ac:dyDescent="0.35">
      <c r="A84" s="2" t="s">
        <v>21</v>
      </c>
      <c r="B84" s="159"/>
      <c r="C84" s="159"/>
      <c r="D84" s="82">
        <v>50</v>
      </c>
      <c r="E84" s="161"/>
      <c r="F84" s="82">
        <v>25</v>
      </c>
      <c r="G84" s="161"/>
      <c r="H84" s="82">
        <v>40</v>
      </c>
      <c r="I84" s="169"/>
      <c r="J84" s="82">
        <v>30</v>
      </c>
      <c r="K84" s="169"/>
      <c r="L84" s="82">
        <v>30</v>
      </c>
      <c r="M84" s="169"/>
      <c r="N84" s="17"/>
      <c r="O84" s="169"/>
      <c r="P84" s="82">
        <v>20</v>
      </c>
      <c r="Q84" s="169"/>
      <c r="R84" s="84">
        <f t="shared" si="0"/>
        <v>0</v>
      </c>
    </row>
    <row r="85" spans="1:18" ht="18" thickBot="1" x14ac:dyDescent="0.4">
      <c r="A85" s="22" t="s">
        <v>22</v>
      </c>
      <c r="B85" s="160"/>
      <c r="C85" s="160"/>
      <c r="D85" s="83">
        <v>50</v>
      </c>
      <c r="E85" s="162"/>
      <c r="F85" s="83">
        <v>25</v>
      </c>
      <c r="G85" s="25"/>
      <c r="H85" s="83">
        <v>40</v>
      </c>
      <c r="I85" s="25"/>
      <c r="J85" s="83">
        <v>30</v>
      </c>
      <c r="K85" s="25"/>
      <c r="L85" s="83">
        <v>30</v>
      </c>
      <c r="M85" s="25"/>
      <c r="N85" s="24"/>
      <c r="O85" s="25"/>
      <c r="P85" s="83">
        <v>20</v>
      </c>
      <c r="Q85" s="25"/>
      <c r="R85" s="85">
        <f t="shared" si="0"/>
        <v>0</v>
      </c>
    </row>
    <row r="86" spans="1:18" ht="18" thickTop="1" x14ac:dyDescent="0.35">
      <c r="R86" s="84">
        <f>SUM(R80:R85)</f>
        <v>155</v>
      </c>
    </row>
    <row r="87" spans="1:18" ht="43.8" x14ac:dyDescent="0.35">
      <c r="B87" s="174" t="s">
        <v>307</v>
      </c>
      <c r="C87" s="1" t="s">
        <v>81</v>
      </c>
      <c r="D87" s="59" t="s">
        <v>56</v>
      </c>
      <c r="E87" s="169" t="s">
        <v>14</v>
      </c>
      <c r="F87" s="59" t="s">
        <v>51</v>
      </c>
      <c r="G87" s="169" t="s">
        <v>14</v>
      </c>
      <c r="H87" s="59" t="s">
        <v>72</v>
      </c>
      <c r="I87" s="59" t="s">
        <v>14</v>
      </c>
      <c r="J87" s="59" t="s">
        <v>71</v>
      </c>
      <c r="K87" s="59" t="s">
        <v>14</v>
      </c>
      <c r="L87" s="59" t="s">
        <v>53</v>
      </c>
      <c r="M87" s="59" t="s">
        <v>14</v>
      </c>
      <c r="N87" s="174" t="s">
        <v>305</v>
      </c>
      <c r="O87" s="59" t="s">
        <v>14</v>
      </c>
      <c r="P87" s="1" t="s">
        <v>52</v>
      </c>
      <c r="Q87" s="1" t="s">
        <v>14</v>
      </c>
      <c r="R87" s="21" t="s">
        <v>23</v>
      </c>
    </row>
    <row r="88" spans="1:18" ht="17.399999999999999" x14ac:dyDescent="0.35">
      <c r="A88" t="s">
        <v>17</v>
      </c>
      <c r="B88" s="15"/>
      <c r="C88" s="15"/>
      <c r="D88" s="74">
        <v>50</v>
      </c>
      <c r="E88" s="169"/>
      <c r="F88" s="74">
        <v>25</v>
      </c>
      <c r="G88" s="169"/>
      <c r="H88" s="74">
        <v>40</v>
      </c>
      <c r="I88" s="169"/>
      <c r="J88" s="74">
        <v>30</v>
      </c>
      <c r="K88" s="169"/>
      <c r="L88" s="74">
        <v>30</v>
      </c>
      <c r="M88" s="169"/>
      <c r="N88" s="17"/>
      <c r="O88" s="169"/>
      <c r="P88" s="74">
        <v>20</v>
      </c>
      <c r="Q88" s="169"/>
      <c r="R88" s="76">
        <f>(D88*E88)+(F88*G88)+(H88*I88)+(J88*K88)+(P88*Q88)+(L88*M88)+(N88*O88)</f>
        <v>0</v>
      </c>
    </row>
    <row r="89" spans="1:18" ht="17.399999999999999" x14ac:dyDescent="0.35">
      <c r="A89" s="2" t="s">
        <v>18</v>
      </c>
      <c r="B89" s="15"/>
      <c r="C89" s="15"/>
      <c r="D89" s="74">
        <v>50</v>
      </c>
      <c r="E89" s="169"/>
      <c r="F89" s="74">
        <v>25</v>
      </c>
      <c r="G89" s="169"/>
      <c r="H89" s="74">
        <v>40</v>
      </c>
      <c r="I89" s="169"/>
      <c r="J89" s="74">
        <v>30</v>
      </c>
      <c r="K89" s="169"/>
      <c r="L89" s="74">
        <v>30</v>
      </c>
      <c r="M89" s="169"/>
      <c r="N89" s="17"/>
      <c r="O89" s="169"/>
      <c r="P89" s="74">
        <v>20</v>
      </c>
      <c r="Q89" s="169"/>
      <c r="R89" s="76">
        <f t="shared" ref="R89:R93" si="1">(D89*E89)+(F89*G89)+(H89*I89)+(J89*K89)+(P89*Q89)+(L89*M89)+(N89*O89)</f>
        <v>0</v>
      </c>
    </row>
    <row r="90" spans="1:18" ht="17.399999999999999" x14ac:dyDescent="0.35">
      <c r="A90" s="2" t="s">
        <v>19</v>
      </c>
      <c r="B90" s="15"/>
      <c r="C90" s="15"/>
      <c r="D90" s="74">
        <v>50</v>
      </c>
      <c r="E90" s="169"/>
      <c r="F90" s="74">
        <v>25</v>
      </c>
      <c r="G90" s="169"/>
      <c r="H90" s="74">
        <v>40</v>
      </c>
      <c r="I90" s="169"/>
      <c r="J90" s="74">
        <v>30</v>
      </c>
      <c r="K90" s="169"/>
      <c r="L90" s="74">
        <v>30</v>
      </c>
      <c r="M90" s="169"/>
      <c r="N90" s="17"/>
      <c r="O90" s="169"/>
      <c r="P90" s="74">
        <v>20</v>
      </c>
      <c r="Q90" s="169"/>
      <c r="R90" s="76">
        <f t="shared" si="1"/>
        <v>0</v>
      </c>
    </row>
    <row r="91" spans="1:18" ht="17.399999999999999" x14ac:dyDescent="0.35">
      <c r="A91" s="2" t="s">
        <v>20</v>
      </c>
      <c r="B91" s="15"/>
      <c r="C91" s="15"/>
      <c r="D91" s="74">
        <v>50</v>
      </c>
      <c r="E91" s="169"/>
      <c r="F91" s="74">
        <v>25</v>
      </c>
      <c r="G91" s="169"/>
      <c r="H91" s="74">
        <v>40</v>
      </c>
      <c r="I91" s="169"/>
      <c r="J91" s="74">
        <v>30</v>
      </c>
      <c r="K91" s="169"/>
      <c r="L91" s="74">
        <v>30</v>
      </c>
      <c r="M91" s="169"/>
      <c r="N91" s="17"/>
      <c r="O91" s="169"/>
      <c r="P91" s="74">
        <v>20</v>
      </c>
      <c r="Q91" s="169"/>
      <c r="R91" s="76">
        <f t="shared" si="1"/>
        <v>0</v>
      </c>
    </row>
    <row r="92" spans="1:18" ht="17.399999999999999" x14ac:dyDescent="0.35">
      <c r="A92" s="2" t="s">
        <v>21</v>
      </c>
      <c r="B92" s="15"/>
      <c r="C92" s="15"/>
      <c r="D92" s="74">
        <v>50</v>
      </c>
      <c r="E92" s="169"/>
      <c r="F92" s="74">
        <v>25</v>
      </c>
      <c r="G92" s="169"/>
      <c r="H92" s="74">
        <v>40</v>
      </c>
      <c r="I92" s="169"/>
      <c r="J92" s="74">
        <v>30</v>
      </c>
      <c r="K92" s="169"/>
      <c r="L92" s="74">
        <v>30</v>
      </c>
      <c r="M92" s="169"/>
      <c r="N92" s="17"/>
      <c r="O92" s="169"/>
      <c r="P92" s="74">
        <v>20</v>
      </c>
      <c r="Q92" s="169"/>
      <c r="R92" s="76">
        <f t="shared" si="1"/>
        <v>0</v>
      </c>
    </row>
    <row r="93" spans="1:18" ht="18" thickBot="1" x14ac:dyDescent="0.4">
      <c r="A93" s="22" t="s">
        <v>22</v>
      </c>
      <c r="B93" s="79"/>
      <c r="C93" s="79"/>
      <c r="D93" s="75">
        <v>50</v>
      </c>
      <c r="E93" s="25"/>
      <c r="F93" s="75">
        <v>25</v>
      </c>
      <c r="G93" s="25"/>
      <c r="H93" s="75">
        <v>40</v>
      </c>
      <c r="I93" s="25"/>
      <c r="J93" s="75">
        <v>30</v>
      </c>
      <c r="K93" s="25"/>
      <c r="L93" s="75">
        <v>30</v>
      </c>
      <c r="M93" s="25"/>
      <c r="N93" s="24"/>
      <c r="O93" s="25"/>
      <c r="P93" s="75">
        <v>20</v>
      </c>
      <c r="Q93" s="25"/>
      <c r="R93" s="77">
        <f t="shared" si="1"/>
        <v>0</v>
      </c>
    </row>
    <row r="94" spans="1:18" ht="18" thickTop="1" x14ac:dyDescent="0.35">
      <c r="R94" s="76">
        <f>SUM(R88:R93)</f>
        <v>0</v>
      </c>
    </row>
    <row r="95" spans="1:18" ht="58.2" x14ac:dyDescent="0.35">
      <c r="B95" t="s">
        <v>57</v>
      </c>
      <c r="C95" t="s">
        <v>13</v>
      </c>
      <c r="D95" s="59" t="s">
        <v>194</v>
      </c>
      <c r="E95" s="154" t="s">
        <v>14</v>
      </c>
      <c r="F95" s="59" t="s">
        <v>196</v>
      </c>
      <c r="G95" s="154" t="s">
        <v>14</v>
      </c>
      <c r="H95" s="59" t="s">
        <v>195</v>
      </c>
      <c r="I95" s="154" t="s">
        <v>14</v>
      </c>
      <c r="J95" s="35" t="s">
        <v>51</v>
      </c>
      <c r="K95" s="154" t="s">
        <v>14</v>
      </c>
      <c r="L95" s="167" t="s">
        <v>303</v>
      </c>
      <c r="M95" s="154" t="s">
        <v>14</v>
      </c>
      <c r="N95" s="20" t="s">
        <v>23</v>
      </c>
    </row>
    <row r="96" spans="1:18" ht="17.399999999999999" x14ac:dyDescent="0.35">
      <c r="A96" t="s">
        <v>17</v>
      </c>
      <c r="B96" s="155" t="s">
        <v>327</v>
      </c>
      <c r="C96" s="155" t="s">
        <v>73</v>
      </c>
      <c r="D96" s="82">
        <v>50</v>
      </c>
      <c r="E96" s="169"/>
      <c r="F96" s="82">
        <v>40</v>
      </c>
      <c r="G96" s="89"/>
      <c r="H96" s="82">
        <v>30</v>
      </c>
      <c r="I96" s="156">
        <v>1</v>
      </c>
      <c r="J96" s="82">
        <v>15</v>
      </c>
      <c r="K96" s="156">
        <v>2</v>
      </c>
      <c r="L96" s="82">
        <v>30</v>
      </c>
      <c r="M96" s="89"/>
      <c r="N96" s="84">
        <f>(D96*E96)+(F96*G96)+(H96*I96)+(J96*K96)+(L96*M96)</f>
        <v>60</v>
      </c>
    </row>
    <row r="97" spans="1:14" ht="17.399999999999999" x14ac:dyDescent="0.35">
      <c r="A97" t="s">
        <v>18</v>
      </c>
      <c r="B97" s="15"/>
      <c r="C97" s="15"/>
      <c r="D97" s="82">
        <v>50</v>
      </c>
      <c r="E97" s="169"/>
      <c r="F97" s="82">
        <v>40</v>
      </c>
      <c r="G97" s="169"/>
      <c r="H97" s="82">
        <v>30</v>
      </c>
      <c r="J97" s="82">
        <v>15</v>
      </c>
      <c r="L97" s="82">
        <v>30</v>
      </c>
      <c r="N97" s="84">
        <f t="shared" ref="N97:N101" si="2">(D97*E97)+(F97*G97)+(H97*I97)+(J97*K97)+(L97*M97)</f>
        <v>0</v>
      </c>
    </row>
    <row r="98" spans="1:14" ht="17.399999999999999" x14ac:dyDescent="0.35">
      <c r="A98" t="s">
        <v>19</v>
      </c>
      <c r="B98" s="15"/>
      <c r="C98" s="15"/>
      <c r="D98" s="82">
        <v>50</v>
      </c>
      <c r="E98" s="169"/>
      <c r="F98" s="82">
        <v>40</v>
      </c>
      <c r="G98" s="169"/>
      <c r="H98" s="82">
        <v>30</v>
      </c>
      <c r="J98" s="82">
        <v>15</v>
      </c>
      <c r="L98" s="82">
        <v>30</v>
      </c>
      <c r="N98" s="84">
        <f t="shared" si="2"/>
        <v>0</v>
      </c>
    </row>
    <row r="99" spans="1:14" ht="17.399999999999999" x14ac:dyDescent="0.35">
      <c r="A99" t="s">
        <v>20</v>
      </c>
      <c r="B99" s="15"/>
      <c r="C99" s="15"/>
      <c r="D99" s="82">
        <v>50</v>
      </c>
      <c r="E99" s="169"/>
      <c r="F99" s="82">
        <v>40</v>
      </c>
      <c r="G99" s="169"/>
      <c r="H99" s="82">
        <v>30</v>
      </c>
      <c r="J99" s="82">
        <v>15</v>
      </c>
      <c r="L99" s="82">
        <v>30</v>
      </c>
      <c r="N99" s="84">
        <f t="shared" si="2"/>
        <v>0</v>
      </c>
    </row>
    <row r="100" spans="1:14" ht="17.399999999999999" x14ac:dyDescent="0.35">
      <c r="A100" t="s">
        <v>21</v>
      </c>
      <c r="B100" s="15"/>
      <c r="C100" s="15"/>
      <c r="D100" s="82">
        <v>50</v>
      </c>
      <c r="E100" s="169"/>
      <c r="F100" s="82">
        <v>40</v>
      </c>
      <c r="G100" s="169"/>
      <c r="H100" s="82">
        <v>30</v>
      </c>
      <c r="J100" s="82">
        <v>15</v>
      </c>
      <c r="L100" s="82">
        <v>30</v>
      </c>
      <c r="N100" s="84">
        <f t="shared" si="2"/>
        <v>0</v>
      </c>
    </row>
    <row r="101" spans="1:14" ht="18" thickBot="1" x14ac:dyDescent="0.4">
      <c r="A101" s="23" t="s">
        <v>22</v>
      </c>
      <c r="B101" s="79"/>
      <c r="C101" s="79"/>
      <c r="D101" s="83">
        <v>50</v>
      </c>
      <c r="E101" s="25"/>
      <c r="F101" s="83">
        <v>40</v>
      </c>
      <c r="G101" s="25"/>
      <c r="H101" s="83">
        <v>30</v>
      </c>
      <c r="I101" s="23"/>
      <c r="J101" s="83">
        <v>15</v>
      </c>
      <c r="K101" s="23"/>
      <c r="L101" s="83">
        <v>30</v>
      </c>
      <c r="M101" s="23"/>
      <c r="N101" s="85">
        <f t="shared" si="2"/>
        <v>0</v>
      </c>
    </row>
    <row r="102" spans="1:14" ht="18" thickTop="1" x14ac:dyDescent="0.35">
      <c r="H102" s="16"/>
      <c r="J102" s="16"/>
      <c r="N102" s="84">
        <f>SUM(N96:N101)</f>
        <v>60</v>
      </c>
    </row>
    <row r="104" spans="1:14" x14ac:dyDescent="0.3">
      <c r="B104" s="15" t="s">
        <v>24</v>
      </c>
      <c r="C104" s="41" t="s">
        <v>15</v>
      </c>
    </row>
    <row r="105" spans="1:14" ht="29.4" x14ac:dyDescent="0.35">
      <c r="B105" t="s">
        <v>48</v>
      </c>
      <c r="C105" t="s">
        <v>13</v>
      </c>
      <c r="D105" s="59" t="s">
        <v>55</v>
      </c>
      <c r="E105" t="s">
        <v>14</v>
      </c>
      <c r="F105" s="20" t="s">
        <v>23</v>
      </c>
    </row>
    <row r="106" spans="1:14" ht="17.399999999999999" x14ac:dyDescent="0.35">
      <c r="A106" t="s">
        <v>17</v>
      </c>
      <c r="B106" s="15"/>
      <c r="C106" s="15" t="s">
        <v>44</v>
      </c>
      <c r="D106" s="82">
        <v>30</v>
      </c>
      <c r="E106" s="169"/>
      <c r="F106" s="84">
        <f>(D106*E106)</f>
        <v>0</v>
      </c>
    </row>
    <row r="107" spans="1:14" ht="17.399999999999999" x14ac:dyDescent="0.35">
      <c r="A107" t="s">
        <v>18</v>
      </c>
      <c r="B107" s="15"/>
      <c r="C107" s="15"/>
      <c r="D107" s="82">
        <v>30</v>
      </c>
      <c r="E107" s="169"/>
      <c r="F107" s="84">
        <f>(D107*E107)</f>
        <v>0</v>
      </c>
    </row>
    <row r="108" spans="1:14" ht="18" thickBot="1" x14ac:dyDescent="0.4">
      <c r="A108" s="23" t="s">
        <v>19</v>
      </c>
      <c r="B108" s="79"/>
      <c r="C108" s="79"/>
      <c r="D108" s="83">
        <v>30</v>
      </c>
      <c r="E108" s="25"/>
      <c r="F108" s="85">
        <f t="shared" ref="F108" si="3">(D108*E108)</f>
        <v>0</v>
      </c>
    </row>
    <row r="109" spans="1:14" ht="18" thickTop="1" x14ac:dyDescent="0.35">
      <c r="E109" s="169"/>
      <c r="F109" s="84">
        <f>SUM(F106:F108)</f>
        <v>0</v>
      </c>
    </row>
    <row r="110" spans="1:14" ht="17.399999999999999" x14ac:dyDescent="0.35">
      <c r="E110" s="169"/>
      <c r="F110" s="18"/>
    </row>
    <row r="111" spans="1:14" ht="21" x14ac:dyDescent="0.4">
      <c r="B111" s="14" t="s">
        <v>26</v>
      </c>
    </row>
    <row r="112" spans="1:14" ht="21.6" thickBot="1" x14ac:dyDescent="0.45">
      <c r="B112" s="14"/>
    </row>
    <row r="113" spans="2:10" x14ac:dyDescent="0.3">
      <c r="B113" s="5"/>
      <c r="C113" s="29" t="s">
        <v>33</v>
      </c>
      <c r="D113" s="29" t="s">
        <v>34</v>
      </c>
      <c r="E113" s="29" t="s">
        <v>33</v>
      </c>
      <c r="F113" s="29" t="s">
        <v>34</v>
      </c>
      <c r="G113" s="29" t="s">
        <v>33</v>
      </c>
      <c r="H113" s="30" t="s">
        <v>34</v>
      </c>
    </row>
    <row r="114" spans="2:10" x14ac:dyDescent="0.3">
      <c r="B114" s="8" t="s">
        <v>31</v>
      </c>
      <c r="C114" s="104">
        <v>66109</v>
      </c>
      <c r="D114" s="105">
        <v>0.70833333333333337</v>
      </c>
      <c r="E114" s="31"/>
      <c r="F114" s="37"/>
      <c r="G114" s="31"/>
      <c r="H114" s="32"/>
    </row>
    <row r="115" spans="2:10" ht="15" thickBot="1" x14ac:dyDescent="0.35">
      <c r="B115" s="11" t="s">
        <v>32</v>
      </c>
      <c r="C115" s="106">
        <v>66111</v>
      </c>
      <c r="D115" s="107">
        <v>0.91666666666666663</v>
      </c>
      <c r="E115" s="33"/>
      <c r="F115" s="38"/>
      <c r="G115" s="33"/>
      <c r="H115" s="34"/>
    </row>
    <row r="117" spans="2:10" x14ac:dyDescent="0.3">
      <c r="C117" s="177" t="s">
        <v>25</v>
      </c>
      <c r="D117" s="177" t="s">
        <v>37</v>
      </c>
      <c r="E117" s="181" t="s">
        <v>23</v>
      </c>
      <c r="F117" s="181"/>
    </row>
    <row r="118" spans="2:10" x14ac:dyDescent="0.3">
      <c r="B118" s="15" t="s">
        <v>339</v>
      </c>
      <c r="C118" s="74">
        <v>10.75</v>
      </c>
      <c r="D118" s="177"/>
      <c r="E118" s="180">
        <f>C118*D118</f>
        <v>0</v>
      </c>
      <c r="F118" s="180"/>
      <c r="H118" s="220" t="s">
        <v>340</v>
      </c>
      <c r="I118" s="220"/>
      <c r="J118" s="220"/>
    </row>
    <row r="119" spans="2:10" x14ac:dyDescent="0.3">
      <c r="B119" s="15" t="s">
        <v>35</v>
      </c>
      <c r="C119" s="74">
        <v>20</v>
      </c>
      <c r="D119" s="177"/>
      <c r="E119" s="180">
        <f>C119*D119</f>
        <v>0</v>
      </c>
      <c r="F119" s="180"/>
      <c r="H119" s="221" t="s">
        <v>342</v>
      </c>
      <c r="I119" s="15"/>
      <c r="J119" s="15"/>
    </row>
    <row r="120" spans="2:10" x14ac:dyDescent="0.3">
      <c r="B120" s="15" t="s">
        <v>35</v>
      </c>
      <c r="C120" s="74">
        <v>10</v>
      </c>
      <c r="D120" s="177"/>
      <c r="E120" s="180">
        <f>C120*D120</f>
        <v>0</v>
      </c>
      <c r="F120" s="180"/>
      <c r="G120" s="178"/>
      <c r="H120" s="221" t="s">
        <v>343</v>
      </c>
      <c r="I120" s="15"/>
      <c r="J120" s="15"/>
    </row>
    <row r="121" spans="2:10" x14ac:dyDescent="0.3">
      <c r="B121" s="15" t="s">
        <v>36</v>
      </c>
      <c r="C121" s="74">
        <v>43</v>
      </c>
      <c r="D121" s="177"/>
      <c r="E121" s="180">
        <f>C121*D121</f>
        <v>0</v>
      </c>
      <c r="F121" s="180"/>
      <c r="H121" s="221" t="s">
        <v>344</v>
      </c>
      <c r="I121" s="15"/>
      <c r="J121" s="15"/>
    </row>
    <row r="122" spans="2:10" ht="15" thickBot="1" x14ac:dyDescent="0.35">
      <c r="B122" s="79" t="s">
        <v>36</v>
      </c>
      <c r="C122" s="75">
        <v>21.5</v>
      </c>
      <c r="D122" s="25">
        <v>2</v>
      </c>
      <c r="E122" s="182">
        <f>C122*D122</f>
        <v>43</v>
      </c>
      <c r="F122" s="182"/>
      <c r="H122" s="221" t="s">
        <v>345</v>
      </c>
      <c r="I122" s="15"/>
      <c r="J122" s="15"/>
    </row>
    <row r="123" spans="2:10" ht="15" thickTop="1" x14ac:dyDescent="0.3">
      <c r="D123" s="177"/>
      <c r="E123" s="180">
        <f>SUM(E118:E122)</f>
        <v>43</v>
      </c>
      <c r="F123" s="180"/>
    </row>
    <row r="124" spans="2:10" s="40" customFormat="1" x14ac:dyDescent="0.3">
      <c r="D124" s="154"/>
      <c r="E124" s="219"/>
      <c r="F124" s="219"/>
    </row>
    <row r="125" spans="2:10" x14ac:dyDescent="0.3">
      <c r="C125" s="169" t="s">
        <v>25</v>
      </c>
      <c r="D125" s="169" t="s">
        <v>76</v>
      </c>
      <c r="E125" s="181" t="s">
        <v>23</v>
      </c>
      <c r="F125" s="181"/>
    </row>
    <row r="126" spans="2:10" x14ac:dyDescent="0.3">
      <c r="B126" t="s">
        <v>28</v>
      </c>
      <c r="C126" s="17"/>
      <c r="E126" s="214">
        <f>C126</f>
        <v>0</v>
      </c>
      <c r="F126" s="214"/>
      <c r="H126" s="49"/>
    </row>
    <row r="127" spans="2:10" x14ac:dyDescent="0.3">
      <c r="B127" t="s">
        <v>30</v>
      </c>
      <c r="C127" s="90">
        <v>150</v>
      </c>
      <c r="E127" s="214">
        <f>C127</f>
        <v>150</v>
      </c>
      <c r="F127" s="214"/>
      <c r="H127" s="49"/>
    </row>
    <row r="128" spans="2:10" ht="15" thickBot="1" x14ac:dyDescent="0.35">
      <c r="B128" s="23" t="s">
        <v>69</v>
      </c>
      <c r="C128" s="91">
        <v>20</v>
      </c>
      <c r="D128" s="25"/>
      <c r="E128" s="210">
        <f>C128</f>
        <v>20</v>
      </c>
      <c r="F128" s="210"/>
    </row>
    <row r="129" spans="2:10" ht="15" thickTop="1" x14ac:dyDescent="0.3">
      <c r="E129" s="214">
        <f>SUM(E126:E128)</f>
        <v>170</v>
      </c>
      <c r="F129" s="214"/>
    </row>
    <row r="131" spans="2:10" x14ac:dyDescent="0.3">
      <c r="C131" s="169" t="s">
        <v>38</v>
      </c>
      <c r="D131" s="169" t="s">
        <v>39</v>
      </c>
      <c r="E131" s="181" t="s">
        <v>23</v>
      </c>
      <c r="F131" s="181"/>
    </row>
    <row r="132" spans="2:10" x14ac:dyDescent="0.3">
      <c r="B132" t="s">
        <v>29</v>
      </c>
      <c r="C132" s="74">
        <v>0.43</v>
      </c>
      <c r="D132" s="89">
        <v>300</v>
      </c>
      <c r="E132" s="214">
        <f>C132*D132</f>
        <v>129</v>
      </c>
      <c r="F132" s="214"/>
      <c r="H132" s="49"/>
    </row>
    <row r="133" spans="2:10" x14ac:dyDescent="0.3">
      <c r="B133" t="s">
        <v>147</v>
      </c>
      <c r="C133" s="86">
        <v>0.03</v>
      </c>
      <c r="D133" s="89">
        <v>168</v>
      </c>
      <c r="E133" s="214">
        <f>C133*D133</f>
        <v>5.04</v>
      </c>
      <c r="F133" s="214"/>
      <c r="G133" s="111" t="s">
        <v>146</v>
      </c>
      <c r="H133" s="50"/>
    </row>
    <row r="134" spans="2:10" x14ac:dyDescent="0.3">
      <c r="B134" t="s">
        <v>147</v>
      </c>
      <c r="C134" s="86">
        <v>0.03</v>
      </c>
      <c r="E134" s="214">
        <f t="shared" ref="E134:E135" si="4">C134*D134</f>
        <v>0</v>
      </c>
      <c r="F134" s="214"/>
      <c r="G134" s="111" t="s">
        <v>146</v>
      </c>
      <c r="H134" s="50"/>
    </row>
    <row r="135" spans="2:10" ht="15" thickBot="1" x14ac:dyDescent="0.35">
      <c r="B135" s="23" t="s">
        <v>147</v>
      </c>
      <c r="C135" s="87">
        <v>0.03</v>
      </c>
      <c r="D135" s="25"/>
      <c r="E135" s="210">
        <f t="shared" si="4"/>
        <v>0</v>
      </c>
      <c r="F135" s="210"/>
      <c r="G135" s="111" t="s">
        <v>146</v>
      </c>
      <c r="H135" s="50"/>
    </row>
    <row r="136" spans="2:10" ht="15" thickTop="1" x14ac:dyDescent="0.3">
      <c r="B136" t="s">
        <v>70</v>
      </c>
      <c r="C136" s="43"/>
      <c r="D136" s="168"/>
      <c r="E136" s="217">
        <f>E132+E133+E134+E135</f>
        <v>134.04</v>
      </c>
      <c r="F136" s="217"/>
      <c r="H136" s="50"/>
    </row>
    <row r="137" spans="2:10" x14ac:dyDescent="0.3">
      <c r="B137" t="s">
        <v>50</v>
      </c>
      <c r="C137" s="184" t="s">
        <v>93</v>
      </c>
      <c r="D137" s="185"/>
      <c r="E137" s="185"/>
      <c r="F137" s="185"/>
      <c r="G137" s="185"/>
      <c r="H137" s="185"/>
      <c r="I137" s="185"/>
      <c r="J137" s="186"/>
    </row>
    <row r="139" spans="2:10" ht="17.399999999999999" x14ac:dyDescent="0.35">
      <c r="B139" s="19" t="s">
        <v>46</v>
      </c>
      <c r="D139" s="84">
        <f>F109+N102+R86+R94</f>
        <v>215</v>
      </c>
    </row>
    <row r="140" spans="2:10" ht="17.399999999999999" x14ac:dyDescent="0.35">
      <c r="B140" s="19" t="s">
        <v>77</v>
      </c>
      <c r="D140" s="84">
        <f>E123+E129+E136</f>
        <v>347.03999999999996</v>
      </c>
    </row>
    <row r="142" spans="2:10" ht="17.399999999999999" x14ac:dyDescent="0.35">
      <c r="B142" s="19" t="s">
        <v>16</v>
      </c>
      <c r="D142" s="88">
        <v>0.6</v>
      </c>
    </row>
    <row r="143" spans="2:10" ht="17.399999999999999" x14ac:dyDescent="0.35">
      <c r="B143" s="19" t="s">
        <v>309</v>
      </c>
      <c r="D143" s="84">
        <f>(D139*D142)*-1</f>
        <v>-129</v>
      </c>
    </row>
    <row r="144" spans="2:10" ht="18" thickBot="1" x14ac:dyDescent="0.4">
      <c r="B144" s="23"/>
      <c r="C144" s="23"/>
      <c r="D144" s="61"/>
    </row>
    <row r="145" spans="2:4" ht="18" thickTop="1" x14ac:dyDescent="0.35">
      <c r="B145" s="19" t="s">
        <v>41</v>
      </c>
      <c r="D145" s="84">
        <f>(D139+D143)+D140</f>
        <v>433.03999999999996</v>
      </c>
    </row>
  </sheetData>
  <protectedRanges>
    <protectedRange algorithmName="SHA-512" hashValue="IUdCIO9RM0sUGHWOnJuB2lnZThPxLlWco1KWTjc4RugXhkJjhQHGN6wraXl6VzGk1W2bZIG2EPxN4+PXYycAHQ==" saltValue="cMp3vvo+V88wnNtDob2xZA==" spinCount="100000" sqref="D80:D85" name="Alue1_1"/>
  </protectedRanges>
  <mergeCells count="30">
    <mergeCell ref="E128:F128"/>
    <mergeCell ref="C67:E67"/>
    <mergeCell ref="H67:J67"/>
    <mergeCell ref="C68:E68"/>
    <mergeCell ref="E117:F117"/>
    <mergeCell ref="E118:F118"/>
    <mergeCell ref="H118:J118"/>
    <mergeCell ref="E119:F119"/>
    <mergeCell ref="E123:F123"/>
    <mergeCell ref="E136:F136"/>
    <mergeCell ref="C137:J137"/>
    <mergeCell ref="E129:F129"/>
    <mergeCell ref="E131:F131"/>
    <mergeCell ref="E132:F132"/>
    <mergeCell ref="E133:F133"/>
    <mergeCell ref="E134:F134"/>
    <mergeCell ref="E135:F135"/>
    <mergeCell ref="O65:Q65"/>
    <mergeCell ref="E127:F127"/>
    <mergeCell ref="C64:E64"/>
    <mergeCell ref="C65:E65"/>
    <mergeCell ref="H65:I65"/>
    <mergeCell ref="L65:M65"/>
    <mergeCell ref="E120:F120"/>
    <mergeCell ref="E121:F121"/>
    <mergeCell ref="E122:F122"/>
    <mergeCell ref="E125:F125"/>
    <mergeCell ref="E126:F126"/>
    <mergeCell ref="C66:E66"/>
    <mergeCell ref="H66:J66"/>
  </mergeCells>
  <hyperlinks>
    <hyperlink ref="H66" r:id="rId1" xr:uid="{BF26B3AE-49AC-45DD-8FB5-48A8898FCC9C}"/>
  </hyperlinks>
  <pageMargins left="0.51" right="0.36" top="0.41" bottom="0.44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C636-0AFB-47DA-9F74-31E6877CD455}">
  <dimension ref="A1:V152"/>
  <sheetViews>
    <sheetView workbookViewId="0">
      <selection activeCell="K28" sqref="K28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110" customWidth="1"/>
    <col min="5" max="5" width="5" customWidth="1"/>
    <col min="6" max="6" width="13.109375" customWidth="1"/>
    <col min="7" max="7" width="10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7.4414062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7" x14ac:dyDescent="0.3">
      <c r="A1" s="117" t="s">
        <v>335</v>
      </c>
      <c r="B1" s="116"/>
      <c r="C1" s="116"/>
      <c r="D1" s="118"/>
      <c r="E1" s="116"/>
      <c r="F1" s="116"/>
      <c r="G1" s="116"/>
    </row>
    <row r="2" spans="1:7" x14ac:dyDescent="0.3">
      <c r="A2" s="116"/>
      <c r="B2" s="116"/>
      <c r="C2" s="116"/>
      <c r="D2" s="118"/>
      <c r="E2" s="116"/>
      <c r="F2" s="116"/>
      <c r="G2" s="116"/>
    </row>
    <row r="3" spans="1:7" x14ac:dyDescent="0.3">
      <c r="A3" s="116"/>
      <c r="B3" s="116"/>
      <c r="D3" s="172">
        <v>44172</v>
      </c>
      <c r="F3" s="116"/>
      <c r="G3" s="116"/>
    </row>
    <row r="4" spans="1:7" x14ac:dyDescent="0.3">
      <c r="A4" s="116"/>
      <c r="B4" s="116"/>
      <c r="D4" s="173" t="s">
        <v>329</v>
      </c>
      <c r="F4" s="116"/>
      <c r="G4" s="116"/>
    </row>
    <row r="5" spans="1:7" x14ac:dyDescent="0.3">
      <c r="A5" s="116"/>
      <c r="B5" s="116"/>
      <c r="C5" s="119"/>
      <c r="D5" s="118"/>
      <c r="E5" s="116"/>
      <c r="F5" s="116"/>
      <c r="G5" s="116"/>
    </row>
    <row r="6" spans="1:7" x14ac:dyDescent="0.3">
      <c r="A6" s="116" t="s">
        <v>200</v>
      </c>
      <c r="B6" s="116"/>
      <c r="C6" s="119"/>
      <c r="D6" s="118"/>
      <c r="E6" s="116"/>
      <c r="F6" s="116"/>
      <c r="G6" s="116"/>
    </row>
    <row r="7" spans="1:7" x14ac:dyDescent="0.3">
      <c r="A7" s="116" t="s">
        <v>201</v>
      </c>
      <c r="B7" s="116"/>
      <c r="C7" s="119"/>
      <c r="D7" s="118"/>
      <c r="E7" s="116"/>
      <c r="F7" s="116"/>
      <c r="G7" s="116"/>
    </row>
    <row r="8" spans="1:7" x14ac:dyDescent="0.3">
      <c r="A8" s="116"/>
      <c r="B8" s="116"/>
      <c r="C8" s="119"/>
      <c r="D8" s="118"/>
      <c r="E8" s="116"/>
      <c r="F8" s="116"/>
      <c r="G8" s="116"/>
    </row>
    <row r="9" spans="1:7" x14ac:dyDescent="0.3">
      <c r="A9" s="152" t="s">
        <v>45</v>
      </c>
      <c r="B9" s="116"/>
      <c r="C9" s="116"/>
      <c r="D9" s="118"/>
      <c r="E9" s="116"/>
      <c r="F9" s="116"/>
      <c r="G9" s="116"/>
    </row>
    <row r="10" spans="1:7" x14ac:dyDescent="0.3">
      <c r="A10" s="116" t="s">
        <v>204</v>
      </c>
      <c r="B10" s="116"/>
      <c r="C10" s="116"/>
      <c r="E10" s="129" t="s">
        <v>202</v>
      </c>
      <c r="F10" s="116"/>
      <c r="G10" s="116"/>
    </row>
    <row r="11" spans="1:7" x14ac:dyDescent="0.3">
      <c r="A11" s="115"/>
      <c r="B11" s="116" t="s">
        <v>205</v>
      </c>
      <c r="C11" s="116"/>
      <c r="D11" s="118"/>
      <c r="E11" s="116"/>
      <c r="F11" s="116"/>
      <c r="G11" s="116"/>
    </row>
    <row r="12" spans="1:7" x14ac:dyDescent="0.3">
      <c r="A12" s="115"/>
      <c r="B12" s="143" t="s">
        <v>156</v>
      </c>
      <c r="C12" s="116"/>
      <c r="D12" s="118"/>
      <c r="E12" s="116"/>
      <c r="F12" s="116"/>
      <c r="G12" s="116"/>
    </row>
    <row r="13" spans="1:7" x14ac:dyDescent="0.3">
      <c r="A13" s="140"/>
      <c r="B13" s="143" t="s">
        <v>221</v>
      </c>
      <c r="C13" s="116"/>
      <c r="D13" s="118"/>
      <c r="E13" s="116"/>
      <c r="F13" s="116"/>
      <c r="G13" s="116"/>
    </row>
    <row r="14" spans="1:7" x14ac:dyDescent="0.3">
      <c r="A14" s="115"/>
      <c r="B14" s="116"/>
      <c r="C14" s="116"/>
      <c r="D14" s="118"/>
      <c r="E14" s="116"/>
      <c r="F14" s="116"/>
      <c r="G14" s="116"/>
    </row>
    <row r="15" spans="1:7" x14ac:dyDescent="0.3">
      <c r="A15" s="116" t="s">
        <v>203</v>
      </c>
      <c r="B15" s="116"/>
      <c r="C15" s="116"/>
      <c r="D15" s="118"/>
      <c r="E15" s="116"/>
      <c r="F15" s="116"/>
      <c r="G15" s="116"/>
    </row>
    <row r="16" spans="1:7" x14ac:dyDescent="0.3">
      <c r="A16" s="116"/>
      <c r="B16" s="116" t="s">
        <v>154</v>
      </c>
      <c r="C16" s="116"/>
      <c r="D16" s="118"/>
      <c r="E16" s="129"/>
      <c r="F16" s="116"/>
      <c r="G16" s="116"/>
    </row>
    <row r="17" spans="1:7" x14ac:dyDescent="0.3">
      <c r="A17" s="116"/>
      <c r="B17" s="116" t="s">
        <v>157</v>
      </c>
      <c r="C17" s="116"/>
      <c r="D17" s="118"/>
      <c r="E17" s="116"/>
      <c r="F17" s="116"/>
      <c r="G17" s="116"/>
    </row>
    <row r="18" spans="1:7" x14ac:dyDescent="0.3">
      <c r="A18" s="116"/>
      <c r="B18" s="116" t="s">
        <v>155</v>
      </c>
      <c r="C18" s="116"/>
      <c r="D18" s="118"/>
      <c r="E18" s="116"/>
      <c r="F18" s="116"/>
      <c r="G18" s="116"/>
    </row>
    <row r="19" spans="1:7" x14ac:dyDescent="0.3">
      <c r="A19" s="116"/>
      <c r="B19" s="116"/>
      <c r="C19" s="116"/>
      <c r="D19" s="118"/>
      <c r="E19" s="116"/>
      <c r="F19" s="116"/>
      <c r="G19" s="116"/>
    </row>
    <row r="20" spans="1:7" x14ac:dyDescent="0.3">
      <c r="A20" s="116" t="s">
        <v>209</v>
      </c>
      <c r="B20" s="116"/>
      <c r="C20" s="116"/>
      <c r="D20" s="118"/>
      <c r="E20" s="116"/>
      <c r="F20" s="116"/>
      <c r="G20" s="116"/>
    </row>
    <row r="21" spans="1:7" x14ac:dyDescent="0.3">
      <c r="A21" s="116"/>
      <c r="B21" s="116" t="s">
        <v>205</v>
      </c>
      <c r="C21" s="116"/>
      <c r="D21" s="118"/>
      <c r="E21" s="116"/>
      <c r="F21" s="116"/>
      <c r="G21" s="116"/>
    </row>
    <row r="22" spans="1:7" x14ac:dyDescent="0.3">
      <c r="A22" s="116"/>
      <c r="B22" s="116" t="s">
        <v>156</v>
      </c>
      <c r="C22" s="116"/>
      <c r="D22" s="118"/>
      <c r="E22" s="116"/>
      <c r="F22" s="116"/>
      <c r="G22" s="116"/>
    </row>
    <row r="23" spans="1:7" x14ac:dyDescent="0.3">
      <c r="A23" s="140"/>
      <c r="B23" s="143" t="s">
        <v>221</v>
      </c>
      <c r="C23" s="116"/>
      <c r="D23" s="118"/>
      <c r="E23" s="116"/>
      <c r="F23" s="116"/>
      <c r="G23" s="116"/>
    </row>
    <row r="24" spans="1:7" x14ac:dyDescent="0.3">
      <c r="B24" s="116" t="s">
        <v>206</v>
      </c>
      <c r="C24" s="116"/>
      <c r="D24" s="118"/>
      <c r="E24" s="116"/>
      <c r="F24" s="116"/>
      <c r="G24" s="116"/>
    </row>
    <row r="25" spans="1:7" x14ac:dyDescent="0.3">
      <c r="B25" s="116" t="s">
        <v>207</v>
      </c>
      <c r="C25" s="116"/>
      <c r="D25" s="118"/>
      <c r="E25" s="116"/>
      <c r="F25" s="116"/>
      <c r="G25" s="116"/>
    </row>
    <row r="26" spans="1:7" x14ac:dyDescent="0.3">
      <c r="C26" s="116"/>
      <c r="D26" s="118"/>
      <c r="E26" s="116"/>
      <c r="F26" s="116"/>
      <c r="G26" s="116"/>
    </row>
    <row r="27" spans="1:7" x14ac:dyDescent="0.3">
      <c r="A27" s="116" t="s">
        <v>208</v>
      </c>
      <c r="B27" s="116"/>
      <c r="C27" s="116"/>
      <c r="D27" s="118"/>
      <c r="E27" s="116"/>
      <c r="F27" s="116"/>
      <c r="G27" s="116"/>
    </row>
    <row r="28" spans="1:7" x14ac:dyDescent="0.3">
      <c r="A28" s="116"/>
      <c r="B28" s="116" t="s">
        <v>156</v>
      </c>
      <c r="C28" s="116"/>
      <c r="D28" s="118"/>
      <c r="E28" s="116"/>
      <c r="F28" s="116"/>
      <c r="G28" s="116"/>
    </row>
    <row r="29" spans="1:7" x14ac:dyDescent="0.3">
      <c r="A29" s="116"/>
      <c r="B29" s="116"/>
      <c r="C29" s="116"/>
      <c r="D29" s="118"/>
      <c r="E29" s="116"/>
      <c r="F29" s="116"/>
      <c r="G29" s="116"/>
    </row>
    <row r="30" spans="1:7" x14ac:dyDescent="0.3">
      <c r="A30" s="116" t="s">
        <v>210</v>
      </c>
      <c r="B30" s="116"/>
      <c r="C30" s="116"/>
      <c r="D30" s="118"/>
      <c r="E30" s="116"/>
      <c r="F30" s="116"/>
      <c r="G30" s="116"/>
    </row>
    <row r="31" spans="1:7" x14ac:dyDescent="0.3">
      <c r="A31" s="116"/>
      <c r="B31" s="116" t="s">
        <v>158</v>
      </c>
      <c r="C31" s="116"/>
      <c r="D31" s="118"/>
      <c r="E31" s="116"/>
      <c r="F31" s="116"/>
      <c r="G31" s="116"/>
    </row>
    <row r="32" spans="1:7" x14ac:dyDescent="0.3">
      <c r="A32" s="116"/>
      <c r="B32" s="116"/>
      <c r="C32" s="116"/>
      <c r="D32" s="118"/>
      <c r="E32" s="116"/>
      <c r="F32" s="116"/>
      <c r="G32" s="116"/>
    </row>
    <row r="33" spans="1:7" x14ac:dyDescent="0.3">
      <c r="A33" s="120" t="s">
        <v>222</v>
      </c>
      <c r="B33" s="120"/>
      <c r="C33" s="120"/>
      <c r="D33" s="144"/>
      <c r="E33" s="121" t="s">
        <v>107</v>
      </c>
      <c r="F33" s="136"/>
      <c r="G33" s="139"/>
    </row>
    <row r="34" spans="1:7" x14ac:dyDescent="0.3">
      <c r="A34" s="120"/>
      <c r="B34" s="123" t="s">
        <v>160</v>
      </c>
      <c r="C34" s="120"/>
      <c r="D34" s="144"/>
      <c r="E34" s="121"/>
      <c r="F34" s="139"/>
      <c r="G34" s="139"/>
    </row>
    <row r="35" spans="1:7" x14ac:dyDescent="0.3">
      <c r="A35" s="120" t="s">
        <v>223</v>
      </c>
      <c r="B35" s="120"/>
      <c r="C35" s="120"/>
      <c r="D35" s="144"/>
      <c r="E35" s="121" t="s">
        <v>161</v>
      </c>
      <c r="F35" s="136"/>
      <c r="G35" s="139"/>
    </row>
    <row r="36" spans="1:7" x14ac:dyDescent="0.3">
      <c r="A36" s="120"/>
      <c r="B36" s="125">
        <v>50</v>
      </c>
      <c r="C36" s="120"/>
      <c r="D36" s="144"/>
      <c r="E36" s="121"/>
      <c r="F36" s="139"/>
      <c r="G36" s="139"/>
    </row>
    <row r="37" spans="1:7" x14ac:dyDescent="0.3">
      <c r="A37" s="120" t="s">
        <v>224</v>
      </c>
      <c r="B37" s="120"/>
      <c r="C37" s="120"/>
      <c r="D37" s="144"/>
      <c r="E37" s="121" t="s">
        <v>107</v>
      </c>
      <c r="F37" s="136"/>
      <c r="G37" s="136"/>
    </row>
    <row r="38" spans="1:7" x14ac:dyDescent="0.3">
      <c r="A38" s="120"/>
      <c r="B38" s="123" t="s">
        <v>225</v>
      </c>
      <c r="C38" s="144"/>
      <c r="D38" s="123"/>
      <c r="E38" s="123"/>
      <c r="F38" s="139"/>
      <c r="G38" s="137"/>
    </row>
    <row r="39" spans="1:7" x14ac:dyDescent="0.3">
      <c r="A39" s="120" t="s">
        <v>229</v>
      </c>
      <c r="B39" s="136"/>
      <c r="C39" s="136"/>
      <c r="D39" s="137"/>
      <c r="E39" s="138"/>
      <c r="F39" s="136"/>
      <c r="G39" s="136"/>
    </row>
    <row r="40" spans="1:7" x14ac:dyDescent="0.3">
      <c r="A40" s="136"/>
      <c r="B40" s="123" t="s">
        <v>226</v>
      </c>
      <c r="C40" s="136"/>
      <c r="D40" s="138"/>
      <c r="E40" s="120" t="s">
        <v>227</v>
      </c>
      <c r="F40" s="138"/>
      <c r="G40" s="136"/>
    </row>
    <row r="41" spans="1:7" x14ac:dyDescent="0.3">
      <c r="A41" s="136"/>
      <c r="B41" s="123" t="s">
        <v>226</v>
      </c>
      <c r="C41" s="136"/>
      <c r="D41" s="137"/>
      <c r="E41" s="120" t="s">
        <v>169</v>
      </c>
      <c r="F41" s="139"/>
      <c r="G41" s="137"/>
    </row>
    <row r="42" spans="1:7" x14ac:dyDescent="0.3">
      <c r="A42" s="136"/>
      <c r="B42" s="123" t="s">
        <v>228</v>
      </c>
      <c r="C42" s="136"/>
      <c r="D42" s="137"/>
      <c r="E42" s="120" t="s">
        <v>131</v>
      </c>
      <c r="F42" s="139"/>
      <c r="G42" s="137"/>
    </row>
    <row r="43" spans="1:7" x14ac:dyDescent="0.3">
      <c r="A43" s="136"/>
      <c r="B43" s="123"/>
      <c r="C43" s="136"/>
      <c r="D43" s="137"/>
      <c r="E43" s="120"/>
      <c r="F43" s="139"/>
      <c r="G43" s="137"/>
    </row>
    <row r="44" spans="1:7" x14ac:dyDescent="0.3">
      <c r="A44" s="120" t="s">
        <v>236</v>
      </c>
      <c r="B44" s="136"/>
      <c r="C44" s="136"/>
      <c r="D44" s="137"/>
      <c r="E44" s="138"/>
      <c r="F44" s="139"/>
      <c r="G44" s="137"/>
    </row>
    <row r="45" spans="1:7" x14ac:dyDescent="0.3">
      <c r="A45" s="136"/>
      <c r="B45" s="123" t="s">
        <v>235</v>
      </c>
      <c r="C45" s="136"/>
      <c r="D45" s="138"/>
      <c r="E45" s="120" t="s">
        <v>107</v>
      </c>
      <c r="F45" s="139"/>
      <c r="G45" s="137"/>
    </row>
    <row r="46" spans="1:7" x14ac:dyDescent="0.3">
      <c r="A46" s="136"/>
      <c r="B46" s="123" t="s">
        <v>235</v>
      </c>
      <c r="C46" s="136"/>
      <c r="D46" s="137"/>
      <c r="E46" s="120" t="s">
        <v>169</v>
      </c>
      <c r="F46" s="139"/>
      <c r="G46" s="137"/>
    </row>
    <row r="47" spans="1:7" x14ac:dyDescent="0.3">
      <c r="A47" s="136"/>
      <c r="F47" s="139"/>
      <c r="G47" s="137"/>
    </row>
    <row r="48" spans="1:7" x14ac:dyDescent="0.3">
      <c r="A48" s="120" t="s">
        <v>237</v>
      </c>
      <c r="B48" s="136"/>
      <c r="C48" s="136"/>
      <c r="D48" s="137"/>
      <c r="E48" s="138"/>
      <c r="F48" s="139"/>
      <c r="G48" s="137"/>
    </row>
    <row r="49" spans="1:7" x14ac:dyDescent="0.3">
      <c r="A49" s="136"/>
      <c r="B49" s="130" t="s">
        <v>231</v>
      </c>
      <c r="C49" s="136"/>
      <c r="D49" s="138"/>
      <c r="E49" s="120" t="s">
        <v>107</v>
      </c>
      <c r="F49" s="139"/>
      <c r="G49" s="137"/>
    </row>
    <row r="50" spans="1:7" x14ac:dyDescent="0.3">
      <c r="A50" s="136"/>
      <c r="B50" s="130" t="s">
        <v>232</v>
      </c>
      <c r="C50" s="136"/>
      <c r="D50" s="138"/>
      <c r="E50" s="120" t="s">
        <v>177</v>
      </c>
      <c r="F50" s="139"/>
      <c r="G50" s="137"/>
    </row>
    <row r="51" spans="1:7" x14ac:dyDescent="0.3">
      <c r="A51" s="136"/>
      <c r="B51" s="130" t="s">
        <v>231</v>
      </c>
      <c r="C51" s="136"/>
      <c r="D51" s="138"/>
      <c r="E51" s="120" t="s">
        <v>169</v>
      </c>
      <c r="F51" s="139"/>
      <c r="G51" s="137"/>
    </row>
    <row r="52" spans="1:7" x14ac:dyDescent="0.3">
      <c r="A52" s="136"/>
      <c r="B52" s="131" t="s">
        <v>233</v>
      </c>
      <c r="C52" s="136"/>
      <c r="D52" s="137"/>
      <c r="E52" s="120" t="s">
        <v>131</v>
      </c>
      <c r="F52" s="139"/>
      <c r="G52" s="137"/>
    </row>
    <row r="53" spans="1:7" x14ac:dyDescent="0.3">
      <c r="A53" s="120" t="s">
        <v>230</v>
      </c>
      <c r="B53" s="139"/>
      <c r="C53" s="136"/>
      <c r="D53" s="137"/>
      <c r="E53" s="136"/>
      <c r="F53" s="139"/>
      <c r="G53" s="137"/>
    </row>
    <row r="54" spans="1:7" x14ac:dyDescent="0.3">
      <c r="A54" s="136"/>
      <c r="B54" s="123" t="s">
        <v>234</v>
      </c>
      <c r="C54" s="136"/>
      <c r="D54" s="138"/>
      <c r="E54" s="136"/>
      <c r="F54" s="139"/>
      <c r="G54" s="137"/>
    </row>
    <row r="55" spans="1:7" x14ac:dyDescent="0.3">
      <c r="A55" s="116"/>
      <c r="B55" s="116"/>
      <c r="C55" s="116"/>
      <c r="D55" s="118"/>
      <c r="E55" s="116"/>
      <c r="F55" s="116"/>
      <c r="G55" s="116"/>
    </row>
    <row r="56" spans="1:7" x14ac:dyDescent="0.3">
      <c r="A56" s="116" t="s">
        <v>126</v>
      </c>
      <c r="B56" s="116"/>
      <c r="C56" s="116"/>
      <c r="D56" s="118"/>
      <c r="E56" s="116"/>
      <c r="F56" s="116"/>
      <c r="G56" s="116"/>
    </row>
    <row r="57" spans="1:7" x14ac:dyDescent="0.3">
      <c r="A57" s="116"/>
      <c r="B57" s="116" t="s">
        <v>152</v>
      </c>
      <c r="C57" s="116"/>
      <c r="D57" s="118"/>
      <c r="E57" s="116"/>
      <c r="F57" s="116"/>
      <c r="G57" s="116"/>
    </row>
    <row r="58" spans="1:7" x14ac:dyDescent="0.3">
      <c r="A58" s="116" t="s">
        <v>125</v>
      </c>
      <c r="B58" s="116"/>
      <c r="C58" s="116"/>
      <c r="D58" s="118"/>
      <c r="E58" s="116"/>
      <c r="F58" s="116"/>
      <c r="G58" s="116"/>
    </row>
    <row r="59" spans="1:7" x14ac:dyDescent="0.3">
      <c r="A59" s="116"/>
      <c r="B59" s="116" t="s">
        <v>153</v>
      </c>
      <c r="C59" s="116"/>
      <c r="D59" s="118"/>
      <c r="E59" s="116"/>
      <c r="F59" s="116"/>
      <c r="G59" s="116"/>
    </row>
    <row r="60" spans="1:7" x14ac:dyDescent="0.3">
      <c r="A60" s="145" t="s">
        <v>128</v>
      </c>
      <c r="B60" s="145"/>
      <c r="C60" s="116"/>
      <c r="D60" s="118"/>
      <c r="E60" s="116"/>
      <c r="F60" s="116"/>
      <c r="G60" s="116"/>
    </row>
    <row r="61" spans="1:7" x14ac:dyDescent="0.3">
      <c r="A61" s="145"/>
      <c r="B61" s="145" t="s">
        <v>129</v>
      </c>
      <c r="C61" s="116"/>
      <c r="D61" s="118"/>
      <c r="E61" s="116"/>
      <c r="F61" s="116"/>
      <c r="G61" s="116"/>
    </row>
    <row r="63" spans="1:7" ht="15.6" x14ac:dyDescent="0.3">
      <c r="B63" s="26" t="s">
        <v>0</v>
      </c>
      <c r="C63" s="63"/>
      <c r="D63" s="64" t="s">
        <v>3</v>
      </c>
    </row>
    <row r="64" spans="1:7" ht="15.6" x14ac:dyDescent="0.3">
      <c r="B64" s="26" t="s">
        <v>1</v>
      </c>
      <c r="D64" s="65" t="s">
        <v>60</v>
      </c>
    </row>
    <row r="65" spans="2:22" ht="15.6" x14ac:dyDescent="0.3">
      <c r="B65" s="26" t="s">
        <v>2</v>
      </c>
    </row>
    <row r="67" spans="2:22" x14ac:dyDescent="0.3">
      <c r="H67" s="48"/>
    </row>
    <row r="68" spans="2:22" ht="15" thickBot="1" x14ac:dyDescent="0.35"/>
    <row r="69" spans="2:22" ht="21" x14ac:dyDescent="0.4">
      <c r="B69" s="54" t="s">
        <v>4</v>
      </c>
      <c r="C69" s="55"/>
      <c r="D69" s="29"/>
      <c r="E69" s="6"/>
      <c r="F69" s="6"/>
      <c r="G69" s="6"/>
      <c r="H69" s="6"/>
      <c r="I69" s="6"/>
      <c r="J69" s="6"/>
      <c r="K69" s="6"/>
      <c r="L69" s="6"/>
      <c r="M69" s="6"/>
      <c r="N69" s="7"/>
    </row>
    <row r="70" spans="2:22" x14ac:dyDescent="0.3">
      <c r="B70" s="8" t="s">
        <v>5</v>
      </c>
      <c r="C70" s="202" t="s">
        <v>83</v>
      </c>
      <c r="D70" s="203"/>
      <c r="E70" s="204"/>
      <c r="F70" s="52"/>
      <c r="G70" s="52"/>
      <c r="H70" s="52"/>
      <c r="I70" s="52"/>
      <c r="J70" s="9"/>
      <c r="K70" s="9"/>
      <c r="L70" s="9"/>
      <c r="M70" s="9"/>
      <c r="N70" s="10"/>
      <c r="O70" s="9"/>
      <c r="P70" s="9"/>
      <c r="Q70" s="9"/>
    </row>
    <row r="71" spans="2:22" x14ac:dyDescent="0.3">
      <c r="B71" s="8" t="s">
        <v>6</v>
      </c>
      <c r="C71" s="205" t="s">
        <v>84</v>
      </c>
      <c r="D71" s="206"/>
      <c r="E71" s="207"/>
      <c r="F71" s="9" t="s">
        <v>7</v>
      </c>
      <c r="G71" s="43"/>
      <c r="H71" s="208">
        <v>10001</v>
      </c>
      <c r="I71" s="209"/>
      <c r="J71" s="9" t="s">
        <v>8</v>
      </c>
      <c r="L71" s="205" t="s">
        <v>92</v>
      </c>
      <c r="M71" s="207"/>
      <c r="N71" s="56"/>
      <c r="O71" s="201"/>
      <c r="P71" s="201"/>
      <c r="Q71" s="201"/>
    </row>
    <row r="72" spans="2:22" x14ac:dyDescent="0.3">
      <c r="B72" s="8" t="s">
        <v>9</v>
      </c>
      <c r="C72" s="211" t="s">
        <v>85</v>
      </c>
      <c r="D72" s="212"/>
      <c r="E72" s="213"/>
      <c r="F72" s="9" t="s">
        <v>10</v>
      </c>
      <c r="G72" s="9"/>
      <c r="H72" s="216" t="s">
        <v>88</v>
      </c>
      <c r="I72" s="191"/>
      <c r="J72" s="192"/>
      <c r="K72" s="43"/>
      <c r="L72" s="43"/>
      <c r="M72" s="43"/>
      <c r="N72" s="56"/>
      <c r="O72" s="9"/>
      <c r="P72" s="9"/>
      <c r="Q72" s="9"/>
    </row>
    <row r="73" spans="2:22" x14ac:dyDescent="0.3">
      <c r="B73" s="8" t="s">
        <v>11</v>
      </c>
      <c r="C73" s="211" t="s">
        <v>86</v>
      </c>
      <c r="D73" s="212"/>
      <c r="E73" s="213"/>
      <c r="F73" s="9" t="s">
        <v>27</v>
      </c>
      <c r="G73" s="43"/>
      <c r="H73" s="205" t="s">
        <v>89</v>
      </c>
      <c r="I73" s="206"/>
      <c r="J73" s="207"/>
      <c r="K73" s="9"/>
      <c r="L73" s="9"/>
      <c r="M73" s="9"/>
      <c r="N73" s="10"/>
      <c r="O73" s="9"/>
      <c r="P73" s="9"/>
      <c r="Q73" s="9"/>
    </row>
    <row r="74" spans="2:22" ht="15" thickBot="1" x14ac:dyDescent="0.35">
      <c r="B74" s="8" t="s">
        <v>12</v>
      </c>
      <c r="C74" s="205" t="s">
        <v>87</v>
      </c>
      <c r="D74" s="206"/>
      <c r="E74" s="207"/>
      <c r="H74" s="43"/>
      <c r="I74" s="43"/>
      <c r="J74" s="43"/>
      <c r="K74" s="9"/>
      <c r="L74" s="53" t="s">
        <v>67</v>
      </c>
      <c r="M74" s="9" t="s">
        <v>68</v>
      </c>
      <c r="N74" s="10"/>
      <c r="O74" s="9"/>
      <c r="P74" s="9"/>
      <c r="Q74" s="9"/>
    </row>
    <row r="75" spans="2:22" ht="15" thickBot="1" x14ac:dyDescent="0.35">
      <c r="B75" s="8"/>
      <c r="C75" s="9"/>
      <c r="D75" s="109"/>
      <c r="E75" s="9"/>
      <c r="F75" s="53" t="s">
        <v>66</v>
      </c>
      <c r="G75" s="9"/>
      <c r="H75" s="9"/>
      <c r="I75" s="9"/>
      <c r="J75" s="9"/>
      <c r="L75" s="94" t="s">
        <v>94</v>
      </c>
      <c r="M75" s="81"/>
      <c r="N75" s="10"/>
    </row>
    <row r="76" spans="2:22" x14ac:dyDescent="0.3">
      <c r="B76" s="8"/>
      <c r="C76" s="9"/>
      <c r="D76" s="109"/>
      <c r="E76" s="9"/>
      <c r="H76" s="9"/>
      <c r="I76" s="9"/>
      <c r="J76" s="9"/>
      <c r="N76" s="10"/>
    </row>
    <row r="77" spans="2:22" ht="15" thickBot="1" x14ac:dyDescent="0.35">
      <c r="B77" s="11"/>
      <c r="C77" s="12"/>
      <c r="D77" s="71"/>
      <c r="E77" s="12"/>
      <c r="F77" s="57"/>
      <c r="G77" s="12"/>
      <c r="H77" s="12"/>
      <c r="I77" s="12"/>
      <c r="J77" s="12"/>
      <c r="K77" s="12"/>
      <c r="L77" s="12"/>
      <c r="M77" s="12"/>
      <c r="N77" s="13"/>
    </row>
    <row r="78" spans="2:22" ht="21" x14ac:dyDescent="0.4">
      <c r="B78" s="14" t="s">
        <v>45</v>
      </c>
      <c r="C78" s="133" t="s">
        <v>217</v>
      </c>
      <c r="I78" s="132" t="s">
        <v>246</v>
      </c>
    </row>
    <row r="79" spans="2:22" x14ac:dyDescent="0.3">
      <c r="B79" s="15" t="s">
        <v>47</v>
      </c>
      <c r="C79" s="93" t="s">
        <v>216</v>
      </c>
      <c r="I79" s="132" t="s">
        <v>244</v>
      </c>
      <c r="R79" s="120"/>
      <c r="S79" s="136"/>
      <c r="T79" s="136"/>
      <c r="U79" s="137"/>
      <c r="V79" s="138"/>
    </row>
    <row r="80" spans="2:22" x14ac:dyDescent="0.3">
      <c r="B80" s="15" t="s">
        <v>43</v>
      </c>
      <c r="C80" s="93" t="s">
        <v>91</v>
      </c>
      <c r="G80" s="95" t="s">
        <v>245</v>
      </c>
      <c r="R80" s="136"/>
      <c r="S80" s="123"/>
      <c r="T80" s="136"/>
      <c r="U80" s="138"/>
      <c r="V80" s="120" t="s">
        <v>107</v>
      </c>
    </row>
    <row r="81" spans="1:22" x14ac:dyDescent="0.3">
      <c r="B81" s="15" t="s">
        <v>33</v>
      </c>
      <c r="C81" s="93" t="s">
        <v>197</v>
      </c>
      <c r="D81" s="58"/>
      <c r="G81" s="95" t="s">
        <v>211</v>
      </c>
      <c r="H81" s="44"/>
      <c r="I81" s="95" t="s">
        <v>212</v>
      </c>
      <c r="J81" s="44"/>
      <c r="K81" s="44"/>
      <c r="L81" s="44"/>
      <c r="M81" s="95" t="s">
        <v>238</v>
      </c>
      <c r="R81" s="136"/>
      <c r="S81" s="123"/>
      <c r="T81" s="136"/>
      <c r="U81" s="137"/>
      <c r="V81" s="120" t="s">
        <v>169</v>
      </c>
    </row>
    <row r="82" spans="1:22" x14ac:dyDescent="0.3">
      <c r="B82" s="15" t="s">
        <v>49</v>
      </c>
      <c r="C82" s="93" t="s">
        <v>90</v>
      </c>
      <c r="D82" s="58"/>
      <c r="G82" s="95" t="s">
        <v>213</v>
      </c>
      <c r="H82" s="44"/>
      <c r="I82" s="95" t="s">
        <v>241</v>
      </c>
      <c r="J82" s="44"/>
      <c r="K82" s="44"/>
      <c r="L82" s="44"/>
      <c r="M82" s="95" t="s">
        <v>239</v>
      </c>
    </row>
    <row r="83" spans="1:22" x14ac:dyDescent="0.3">
      <c r="B83" s="15"/>
      <c r="D83" s="58"/>
      <c r="F83" s="49"/>
      <c r="G83" s="95" t="s">
        <v>214</v>
      </c>
      <c r="H83" s="44"/>
      <c r="I83" s="95" t="s">
        <v>240</v>
      </c>
      <c r="J83" s="44"/>
      <c r="K83" s="44"/>
      <c r="L83" s="44"/>
      <c r="M83" s="44"/>
    </row>
    <row r="84" spans="1:22" x14ac:dyDescent="0.3">
      <c r="B84" s="15" t="s">
        <v>54</v>
      </c>
      <c r="D84" s="58"/>
      <c r="G84" s="95" t="s">
        <v>242</v>
      </c>
      <c r="H84" s="44"/>
      <c r="I84" s="95" t="s">
        <v>243</v>
      </c>
      <c r="J84" s="44"/>
      <c r="K84" s="44"/>
      <c r="L84" s="44"/>
      <c r="M84" s="44"/>
    </row>
    <row r="85" spans="1:22" ht="58.2" x14ac:dyDescent="0.35">
      <c r="B85" t="s">
        <v>306</v>
      </c>
      <c r="C85" t="s">
        <v>13</v>
      </c>
      <c r="D85" s="59" t="s">
        <v>56</v>
      </c>
      <c r="E85" t="s">
        <v>14</v>
      </c>
      <c r="F85" s="1" t="s">
        <v>51</v>
      </c>
      <c r="G85" t="s">
        <v>14</v>
      </c>
      <c r="H85" s="1" t="s">
        <v>72</v>
      </c>
      <c r="I85" s="1" t="s">
        <v>14</v>
      </c>
      <c r="J85" s="1" t="s">
        <v>71</v>
      </c>
      <c r="K85" s="1" t="s">
        <v>14</v>
      </c>
      <c r="L85" s="1" t="s">
        <v>53</v>
      </c>
      <c r="M85" s="1" t="s">
        <v>14</v>
      </c>
      <c r="N85" s="174" t="s">
        <v>193</v>
      </c>
      <c r="O85" s="1" t="s">
        <v>14</v>
      </c>
      <c r="P85" s="1" t="s">
        <v>52</v>
      </c>
      <c r="Q85" s="1" t="s">
        <v>14</v>
      </c>
      <c r="R85" s="21" t="s">
        <v>23</v>
      </c>
    </row>
    <row r="86" spans="1:22" ht="17.399999999999999" x14ac:dyDescent="0.35">
      <c r="A86" t="s">
        <v>17</v>
      </c>
      <c r="B86" s="92" t="s">
        <v>218</v>
      </c>
      <c r="C86" s="92" t="s">
        <v>73</v>
      </c>
      <c r="D86" s="82">
        <v>50</v>
      </c>
      <c r="E86" s="89">
        <v>2</v>
      </c>
      <c r="F86" s="82">
        <v>25</v>
      </c>
      <c r="G86" s="89">
        <v>1</v>
      </c>
      <c r="H86" s="82">
        <v>40</v>
      </c>
      <c r="I86" s="110"/>
      <c r="J86" s="82">
        <v>30</v>
      </c>
      <c r="K86" s="110"/>
      <c r="L86" s="82">
        <v>30</v>
      </c>
      <c r="M86" s="110"/>
      <c r="N86" s="17"/>
      <c r="O86" s="110"/>
      <c r="P86" s="82">
        <v>20</v>
      </c>
      <c r="Q86" s="110"/>
      <c r="R86" s="84">
        <f>(D86*E86)+(F86*G86)+(H86*I86)+(J86*K86)+(P86*Q86)+(L86*M86)+(N86*O86)</f>
        <v>125</v>
      </c>
    </row>
    <row r="87" spans="1:22" ht="17.399999999999999" x14ac:dyDescent="0.35">
      <c r="A87" s="2" t="s">
        <v>18</v>
      </c>
      <c r="B87" s="92"/>
      <c r="C87" s="92"/>
      <c r="D87" s="82">
        <v>50</v>
      </c>
      <c r="E87" s="89"/>
      <c r="F87" s="82">
        <v>25</v>
      </c>
      <c r="G87" s="89"/>
      <c r="H87" s="82">
        <v>40</v>
      </c>
      <c r="I87" s="110"/>
      <c r="J87" s="82">
        <v>30</v>
      </c>
      <c r="K87" s="89"/>
      <c r="L87" s="82">
        <v>30</v>
      </c>
      <c r="M87" s="89"/>
      <c r="N87" s="102"/>
      <c r="O87" s="103"/>
      <c r="P87" s="82">
        <v>20</v>
      </c>
      <c r="Q87" s="110"/>
      <c r="R87" s="84">
        <f t="shared" ref="R87:R91" si="0">(D87*E87)+(F87*G87)+(H87*I87)+(J87*K87)+(P87*Q87)+(L87*M87)+(N87*O87)</f>
        <v>0</v>
      </c>
    </row>
    <row r="88" spans="1:22" ht="17.399999999999999" x14ac:dyDescent="0.35">
      <c r="A88" s="2" t="s">
        <v>19</v>
      </c>
      <c r="B88" s="134" t="s">
        <v>218</v>
      </c>
      <c r="C88" s="134" t="s">
        <v>73</v>
      </c>
      <c r="D88" s="82">
        <v>50</v>
      </c>
      <c r="E88" s="135">
        <v>2</v>
      </c>
      <c r="F88" s="82">
        <v>25</v>
      </c>
      <c r="G88" s="135"/>
      <c r="H88" s="82">
        <v>40</v>
      </c>
      <c r="I88" s="135"/>
      <c r="J88" s="82">
        <v>30</v>
      </c>
      <c r="K88" s="135"/>
      <c r="L88" s="82">
        <v>30</v>
      </c>
      <c r="M88" s="135"/>
      <c r="N88" s="102"/>
      <c r="O88" s="103"/>
      <c r="P88" s="82">
        <v>20</v>
      </c>
      <c r="Q88" s="110"/>
      <c r="R88" s="84">
        <f t="shared" si="0"/>
        <v>100</v>
      </c>
    </row>
    <row r="89" spans="1:22" ht="17.399999999999999" x14ac:dyDescent="0.35">
      <c r="A89" s="2" t="s">
        <v>20</v>
      </c>
      <c r="B89" s="134" t="s">
        <v>219</v>
      </c>
      <c r="C89" s="134" t="s">
        <v>220</v>
      </c>
      <c r="D89" s="82">
        <v>50</v>
      </c>
      <c r="E89" s="135">
        <v>1</v>
      </c>
      <c r="F89" s="82">
        <v>25</v>
      </c>
      <c r="G89" s="135">
        <v>1</v>
      </c>
      <c r="H89" s="82">
        <v>40</v>
      </c>
      <c r="I89" s="135">
        <v>1</v>
      </c>
      <c r="J89" s="82">
        <v>30</v>
      </c>
      <c r="K89" s="135"/>
      <c r="L89" s="82">
        <v>30</v>
      </c>
      <c r="M89" s="135"/>
      <c r="N89" s="17"/>
      <c r="O89" s="110"/>
      <c r="P89" s="82">
        <v>20</v>
      </c>
      <c r="Q89" s="110"/>
      <c r="R89" s="84">
        <f t="shared" si="0"/>
        <v>115</v>
      </c>
    </row>
    <row r="90" spans="1:22" ht="17.399999999999999" x14ac:dyDescent="0.35">
      <c r="A90" s="2" t="s">
        <v>21</v>
      </c>
      <c r="B90" s="15"/>
      <c r="C90" s="15"/>
      <c r="D90" s="82">
        <v>50</v>
      </c>
      <c r="E90" s="110"/>
      <c r="F90" s="82">
        <v>25</v>
      </c>
      <c r="G90" s="110"/>
      <c r="H90" s="82">
        <v>40</v>
      </c>
      <c r="I90" s="110"/>
      <c r="J90" s="82">
        <v>30</v>
      </c>
      <c r="K90" s="110"/>
      <c r="L90" s="82">
        <v>30</v>
      </c>
      <c r="M90" s="110"/>
      <c r="N90" s="17"/>
      <c r="O90" s="110"/>
      <c r="P90" s="82">
        <v>20</v>
      </c>
      <c r="Q90" s="110"/>
      <c r="R90" s="84">
        <f t="shared" si="0"/>
        <v>0</v>
      </c>
    </row>
    <row r="91" spans="1:22" ht="18" thickBot="1" x14ac:dyDescent="0.4">
      <c r="A91" s="22" t="s">
        <v>22</v>
      </c>
      <c r="B91" s="79"/>
      <c r="C91" s="79"/>
      <c r="D91" s="83">
        <v>50</v>
      </c>
      <c r="E91" s="25"/>
      <c r="F91" s="83">
        <v>25</v>
      </c>
      <c r="G91" s="25"/>
      <c r="H91" s="83">
        <v>40</v>
      </c>
      <c r="I91" s="25"/>
      <c r="J91" s="83">
        <v>30</v>
      </c>
      <c r="K91" s="25"/>
      <c r="L91" s="83">
        <v>30</v>
      </c>
      <c r="M91" s="25"/>
      <c r="N91" s="24"/>
      <c r="O91" s="25"/>
      <c r="P91" s="83">
        <v>20</v>
      </c>
      <c r="Q91" s="25"/>
      <c r="R91" s="85">
        <f t="shared" si="0"/>
        <v>0</v>
      </c>
    </row>
    <row r="92" spans="1:22" ht="18" thickTop="1" x14ac:dyDescent="0.35">
      <c r="R92" s="84">
        <f>SUM(R86:R91)</f>
        <v>340</v>
      </c>
    </row>
    <row r="93" spans="1:22" ht="72.599999999999994" x14ac:dyDescent="0.35">
      <c r="B93" s="174" t="s">
        <v>307</v>
      </c>
      <c r="C93" s="1" t="s">
        <v>81</v>
      </c>
      <c r="D93" s="59" t="s">
        <v>56</v>
      </c>
      <c r="E93" s="169" t="s">
        <v>14</v>
      </c>
      <c r="F93" s="59" t="s">
        <v>51</v>
      </c>
      <c r="G93" s="169" t="s">
        <v>14</v>
      </c>
      <c r="H93" s="59" t="s">
        <v>72</v>
      </c>
      <c r="I93" s="59" t="s">
        <v>14</v>
      </c>
      <c r="J93" s="59" t="s">
        <v>71</v>
      </c>
      <c r="K93" s="59" t="s">
        <v>14</v>
      </c>
      <c r="L93" s="59" t="s">
        <v>53</v>
      </c>
      <c r="M93" s="59" t="s">
        <v>14</v>
      </c>
      <c r="N93" s="174" t="s">
        <v>305</v>
      </c>
      <c r="O93" s="59" t="s">
        <v>14</v>
      </c>
      <c r="P93" s="1" t="s">
        <v>52</v>
      </c>
      <c r="Q93" s="1" t="s">
        <v>14</v>
      </c>
      <c r="R93" s="21" t="s">
        <v>23</v>
      </c>
    </row>
    <row r="94" spans="1:22" ht="17.399999999999999" x14ac:dyDescent="0.35">
      <c r="A94" t="s">
        <v>17</v>
      </c>
      <c r="B94" s="15"/>
      <c r="C94" s="15"/>
      <c r="D94" s="74">
        <v>50</v>
      </c>
      <c r="E94" s="169"/>
      <c r="F94" s="74">
        <v>25</v>
      </c>
      <c r="G94" s="169"/>
      <c r="H94" s="74">
        <v>40</v>
      </c>
      <c r="I94" s="169"/>
      <c r="J94" s="74">
        <v>30</v>
      </c>
      <c r="K94" s="169"/>
      <c r="L94" s="74">
        <v>30</v>
      </c>
      <c r="M94" s="169"/>
      <c r="N94" s="17"/>
      <c r="O94" s="169"/>
      <c r="P94" s="74">
        <v>20</v>
      </c>
      <c r="Q94" s="169"/>
      <c r="R94" s="76">
        <f>(D94*E94)+(F94*G94)+(H94*I94)+(J94*K94)+(P94*Q94)+(L94*M94)+(N94*O94)</f>
        <v>0</v>
      </c>
    </row>
    <row r="95" spans="1:22" ht="17.399999999999999" x14ac:dyDescent="0.35">
      <c r="A95" s="2" t="s">
        <v>18</v>
      </c>
      <c r="B95" s="15"/>
      <c r="C95" s="15"/>
      <c r="D95" s="74">
        <v>50</v>
      </c>
      <c r="E95" s="169"/>
      <c r="F95" s="74">
        <v>25</v>
      </c>
      <c r="G95" s="169"/>
      <c r="H95" s="74">
        <v>40</v>
      </c>
      <c r="I95" s="169"/>
      <c r="J95" s="74">
        <v>30</v>
      </c>
      <c r="K95" s="169"/>
      <c r="L95" s="74">
        <v>30</v>
      </c>
      <c r="M95" s="169"/>
      <c r="N95" s="17"/>
      <c r="O95" s="169"/>
      <c r="P95" s="74">
        <v>20</v>
      </c>
      <c r="Q95" s="169"/>
      <c r="R95" s="76">
        <f t="shared" ref="R95:R99" si="1">(D95*E95)+(F95*G95)+(H95*I95)+(J95*K95)+(P95*Q95)+(L95*M95)+(N95*O95)</f>
        <v>0</v>
      </c>
    </row>
    <row r="96" spans="1:22" ht="17.399999999999999" x14ac:dyDescent="0.35">
      <c r="A96" s="2" t="s">
        <v>19</v>
      </c>
      <c r="B96" s="15"/>
      <c r="C96" s="15"/>
      <c r="D96" s="74">
        <v>50</v>
      </c>
      <c r="E96" s="169"/>
      <c r="F96" s="74">
        <v>25</v>
      </c>
      <c r="G96" s="169"/>
      <c r="H96" s="74">
        <v>40</v>
      </c>
      <c r="I96" s="169"/>
      <c r="J96" s="74">
        <v>30</v>
      </c>
      <c r="K96" s="169"/>
      <c r="L96" s="74">
        <v>30</v>
      </c>
      <c r="M96" s="169"/>
      <c r="N96" s="17"/>
      <c r="O96" s="169"/>
      <c r="P96" s="74">
        <v>20</v>
      </c>
      <c r="Q96" s="169"/>
      <c r="R96" s="76">
        <f t="shared" si="1"/>
        <v>0</v>
      </c>
    </row>
    <row r="97" spans="1:18" ht="17.399999999999999" x14ac:dyDescent="0.35">
      <c r="A97" s="2" t="s">
        <v>20</v>
      </c>
      <c r="B97" s="15"/>
      <c r="C97" s="15"/>
      <c r="D97" s="74">
        <v>50</v>
      </c>
      <c r="E97" s="169"/>
      <c r="F97" s="74">
        <v>25</v>
      </c>
      <c r="G97" s="169"/>
      <c r="H97" s="74">
        <v>40</v>
      </c>
      <c r="I97" s="169"/>
      <c r="J97" s="74">
        <v>30</v>
      </c>
      <c r="K97" s="169"/>
      <c r="L97" s="74">
        <v>30</v>
      </c>
      <c r="M97" s="169"/>
      <c r="N97" s="17"/>
      <c r="O97" s="169"/>
      <c r="P97" s="74">
        <v>20</v>
      </c>
      <c r="Q97" s="169"/>
      <c r="R97" s="76">
        <f t="shared" si="1"/>
        <v>0</v>
      </c>
    </row>
    <row r="98" spans="1:18" ht="17.399999999999999" x14ac:dyDescent="0.35">
      <c r="A98" s="2" t="s">
        <v>21</v>
      </c>
      <c r="B98" s="15"/>
      <c r="C98" s="15"/>
      <c r="D98" s="74">
        <v>50</v>
      </c>
      <c r="E98" s="169"/>
      <c r="F98" s="74">
        <v>25</v>
      </c>
      <c r="G98" s="169"/>
      <c r="H98" s="74">
        <v>40</v>
      </c>
      <c r="I98" s="169"/>
      <c r="J98" s="74">
        <v>30</v>
      </c>
      <c r="K98" s="169"/>
      <c r="L98" s="74">
        <v>30</v>
      </c>
      <c r="M98" s="169"/>
      <c r="N98" s="17"/>
      <c r="O98" s="169"/>
      <c r="P98" s="74">
        <v>20</v>
      </c>
      <c r="Q98" s="169"/>
      <c r="R98" s="76">
        <f t="shared" si="1"/>
        <v>0</v>
      </c>
    </row>
    <row r="99" spans="1:18" ht="18" thickBot="1" x14ac:dyDescent="0.4">
      <c r="A99" s="22" t="s">
        <v>22</v>
      </c>
      <c r="B99" s="79"/>
      <c r="C99" s="79"/>
      <c r="D99" s="75">
        <v>50</v>
      </c>
      <c r="E99" s="25"/>
      <c r="F99" s="75">
        <v>25</v>
      </c>
      <c r="G99" s="25"/>
      <c r="H99" s="75">
        <v>40</v>
      </c>
      <c r="I99" s="25"/>
      <c r="J99" s="75">
        <v>30</v>
      </c>
      <c r="K99" s="25"/>
      <c r="L99" s="75">
        <v>30</v>
      </c>
      <c r="M99" s="25"/>
      <c r="N99" s="24"/>
      <c r="O99" s="25"/>
      <c r="P99" s="75">
        <v>20</v>
      </c>
      <c r="Q99" s="25"/>
      <c r="R99" s="77">
        <f t="shared" si="1"/>
        <v>0</v>
      </c>
    </row>
    <row r="100" spans="1:18" ht="18" thickTop="1" x14ac:dyDescent="0.35">
      <c r="D100" s="169"/>
      <c r="R100" s="76">
        <f>SUM(R94:R99)</f>
        <v>0</v>
      </c>
    </row>
    <row r="101" spans="1:18" ht="17.399999999999999" x14ac:dyDescent="0.35">
      <c r="D101" s="169"/>
      <c r="R101" s="84"/>
    </row>
    <row r="102" spans="1:18" ht="58.2" x14ac:dyDescent="0.35">
      <c r="B102" t="s">
        <v>57</v>
      </c>
      <c r="C102" t="s">
        <v>13</v>
      </c>
      <c r="D102" s="59" t="s">
        <v>194</v>
      </c>
      <c r="E102" s="40" t="s">
        <v>14</v>
      </c>
      <c r="F102" s="59" t="s">
        <v>196</v>
      </c>
      <c r="G102" s="40" t="s">
        <v>14</v>
      </c>
      <c r="H102" s="59" t="s">
        <v>195</v>
      </c>
      <c r="I102" s="40" t="s">
        <v>14</v>
      </c>
      <c r="J102" s="35" t="s">
        <v>51</v>
      </c>
      <c r="K102" s="40" t="s">
        <v>14</v>
      </c>
      <c r="L102" s="20" t="s">
        <v>23</v>
      </c>
    </row>
    <row r="103" spans="1:18" ht="17.399999999999999" x14ac:dyDescent="0.35">
      <c r="A103" t="s">
        <v>17</v>
      </c>
      <c r="B103" s="92" t="s">
        <v>215</v>
      </c>
      <c r="C103" s="92" t="s">
        <v>73</v>
      </c>
      <c r="D103" s="82">
        <v>50</v>
      </c>
      <c r="E103" s="110"/>
      <c r="F103" s="82">
        <v>40</v>
      </c>
      <c r="G103" s="89"/>
      <c r="H103" s="82">
        <v>30</v>
      </c>
      <c r="I103" s="89">
        <v>1</v>
      </c>
      <c r="J103" s="82">
        <v>15</v>
      </c>
      <c r="K103" s="89">
        <v>1</v>
      </c>
      <c r="L103" s="84">
        <f>(D103*E103)+(F103*G103)+(H103*I103)+(J103*K103)</f>
        <v>45</v>
      </c>
    </row>
    <row r="104" spans="1:18" ht="17.399999999999999" x14ac:dyDescent="0.35">
      <c r="A104" t="s">
        <v>18</v>
      </c>
      <c r="B104" s="15"/>
      <c r="C104" s="15"/>
      <c r="D104" s="82">
        <v>50</v>
      </c>
      <c r="E104" s="110"/>
      <c r="F104" s="82">
        <v>40</v>
      </c>
      <c r="G104" s="110"/>
      <c r="H104" s="82">
        <v>30</v>
      </c>
      <c r="J104" s="82">
        <v>15</v>
      </c>
      <c r="L104" s="84">
        <f t="shared" ref="L104:L108" si="2">(D104*E104)+(F104*G104)+(H104*I104)+(J104*K104)</f>
        <v>0</v>
      </c>
    </row>
    <row r="105" spans="1:18" ht="17.399999999999999" x14ac:dyDescent="0.35">
      <c r="A105" t="s">
        <v>19</v>
      </c>
      <c r="B105" s="134" t="s">
        <v>215</v>
      </c>
      <c r="C105" s="134" t="s">
        <v>73</v>
      </c>
      <c r="D105" s="82">
        <v>50</v>
      </c>
      <c r="E105" s="135"/>
      <c r="F105" s="82">
        <v>40</v>
      </c>
      <c r="G105" s="135"/>
      <c r="H105" s="82">
        <v>30</v>
      </c>
      <c r="I105" s="132"/>
      <c r="J105" s="82">
        <v>15</v>
      </c>
      <c r="K105" s="132"/>
      <c r="L105" s="84">
        <f t="shared" si="2"/>
        <v>0</v>
      </c>
    </row>
    <row r="106" spans="1:18" ht="17.399999999999999" x14ac:dyDescent="0.35">
      <c r="A106" t="s">
        <v>20</v>
      </c>
      <c r="B106" s="15"/>
      <c r="C106" s="15"/>
      <c r="D106" s="82">
        <v>50</v>
      </c>
      <c r="E106" s="110"/>
      <c r="F106" s="82">
        <v>40</v>
      </c>
      <c r="G106" s="110"/>
      <c r="H106" s="82">
        <v>30</v>
      </c>
      <c r="J106" s="82">
        <v>15</v>
      </c>
      <c r="L106" s="84">
        <f t="shared" si="2"/>
        <v>0</v>
      </c>
    </row>
    <row r="107" spans="1:18" ht="17.399999999999999" x14ac:dyDescent="0.35">
      <c r="A107" t="s">
        <v>21</v>
      </c>
      <c r="B107" s="15"/>
      <c r="C107" s="15"/>
      <c r="D107" s="82">
        <v>50</v>
      </c>
      <c r="E107" s="110"/>
      <c r="F107" s="82">
        <v>40</v>
      </c>
      <c r="G107" s="110"/>
      <c r="H107" s="82">
        <v>30</v>
      </c>
      <c r="J107" s="82">
        <v>15</v>
      </c>
      <c r="L107" s="84">
        <f t="shared" si="2"/>
        <v>0</v>
      </c>
    </row>
    <row r="108" spans="1:18" ht="18" thickBot="1" x14ac:dyDescent="0.4">
      <c r="A108" s="23" t="s">
        <v>22</v>
      </c>
      <c r="B108" s="79"/>
      <c r="C108" s="79"/>
      <c r="D108" s="83">
        <v>50</v>
      </c>
      <c r="E108" s="25"/>
      <c r="F108" s="83">
        <v>40</v>
      </c>
      <c r="G108" s="25"/>
      <c r="H108" s="83">
        <v>30</v>
      </c>
      <c r="I108" s="23"/>
      <c r="J108" s="83">
        <v>15</v>
      </c>
      <c r="K108" s="23"/>
      <c r="L108" s="85">
        <f t="shared" si="2"/>
        <v>0</v>
      </c>
    </row>
    <row r="109" spans="1:18" ht="18" thickTop="1" x14ac:dyDescent="0.35">
      <c r="H109" s="16"/>
      <c r="J109" s="16"/>
      <c r="L109" s="84">
        <f>SUM(L103:L108)</f>
        <v>45</v>
      </c>
    </row>
    <row r="111" spans="1:18" x14ac:dyDescent="0.3">
      <c r="B111" s="15" t="s">
        <v>24</v>
      </c>
      <c r="C111" s="41" t="s">
        <v>15</v>
      </c>
    </row>
    <row r="112" spans="1:18" ht="29.4" x14ac:dyDescent="0.35">
      <c r="B112" t="s">
        <v>48</v>
      </c>
      <c r="C112" t="s">
        <v>13</v>
      </c>
      <c r="D112" s="59" t="s">
        <v>55</v>
      </c>
      <c r="E112" t="s">
        <v>14</v>
      </c>
      <c r="F112" s="20" t="s">
        <v>23</v>
      </c>
    </row>
    <row r="113" spans="1:10" ht="17.399999999999999" x14ac:dyDescent="0.35">
      <c r="A113" t="s">
        <v>17</v>
      </c>
      <c r="B113" s="15"/>
      <c r="C113" s="15" t="s">
        <v>44</v>
      </c>
      <c r="D113" s="82">
        <v>30</v>
      </c>
      <c r="E113" s="110"/>
      <c r="F113" s="84">
        <f>(D113*E113)</f>
        <v>0</v>
      </c>
    </row>
    <row r="114" spans="1:10" ht="17.399999999999999" x14ac:dyDescent="0.35">
      <c r="A114" t="s">
        <v>18</v>
      </c>
      <c r="B114" s="15"/>
      <c r="C114" s="15"/>
      <c r="D114" s="82">
        <v>30</v>
      </c>
      <c r="E114" s="110"/>
      <c r="F114" s="84">
        <f>(D114*E114)</f>
        <v>0</v>
      </c>
    </row>
    <row r="115" spans="1:10" ht="18" thickBot="1" x14ac:dyDescent="0.4">
      <c r="A115" s="23" t="s">
        <v>19</v>
      </c>
      <c r="B115" s="79"/>
      <c r="C115" s="79"/>
      <c r="D115" s="83">
        <v>30</v>
      </c>
      <c r="E115" s="25"/>
      <c r="F115" s="85">
        <f t="shared" ref="F115" si="3">(D115*E115)</f>
        <v>0</v>
      </c>
    </row>
    <row r="116" spans="1:10" ht="18" thickTop="1" x14ac:dyDescent="0.35">
      <c r="E116" s="110"/>
      <c r="F116" s="84">
        <f>SUM(F113:F115)</f>
        <v>0</v>
      </c>
    </row>
    <row r="117" spans="1:10" ht="17.399999999999999" x14ac:dyDescent="0.35">
      <c r="E117" s="110"/>
      <c r="F117" s="18"/>
    </row>
    <row r="118" spans="1:10" ht="21" x14ac:dyDescent="0.4">
      <c r="B118" s="14" t="s">
        <v>26</v>
      </c>
    </row>
    <row r="119" spans="1:10" ht="21.6" thickBot="1" x14ac:dyDescent="0.45">
      <c r="B119" s="14"/>
    </row>
    <row r="120" spans="1:10" x14ac:dyDescent="0.3">
      <c r="B120" s="5"/>
      <c r="C120" s="29" t="s">
        <v>33</v>
      </c>
      <c r="D120" s="29" t="s">
        <v>34</v>
      </c>
      <c r="E120" s="29" t="s">
        <v>33</v>
      </c>
      <c r="F120" s="29" t="s">
        <v>34</v>
      </c>
      <c r="G120" s="29" t="s">
        <v>33</v>
      </c>
      <c r="H120" s="30" t="s">
        <v>34</v>
      </c>
    </row>
    <row r="121" spans="1:10" x14ac:dyDescent="0.3">
      <c r="B121" s="8" t="s">
        <v>31</v>
      </c>
      <c r="C121" s="104">
        <v>66110</v>
      </c>
      <c r="D121" s="105">
        <v>0.375</v>
      </c>
      <c r="E121" s="148"/>
      <c r="F121" s="37"/>
      <c r="G121" s="148" t="s">
        <v>247</v>
      </c>
      <c r="H121" s="149">
        <v>0.35416666666666669</v>
      </c>
    </row>
    <row r="122" spans="1:10" ht="15" thickBot="1" x14ac:dyDescent="0.35">
      <c r="B122" s="11" t="s">
        <v>32</v>
      </c>
      <c r="C122" s="106">
        <v>66110</v>
      </c>
      <c r="D122" s="107">
        <v>0.60416666666666663</v>
      </c>
      <c r="E122" s="147"/>
      <c r="F122" s="38"/>
      <c r="G122" s="147" t="s">
        <v>247</v>
      </c>
      <c r="H122" s="150">
        <v>0.625</v>
      </c>
    </row>
    <row r="124" spans="1:10" x14ac:dyDescent="0.3">
      <c r="C124" s="177" t="s">
        <v>25</v>
      </c>
      <c r="D124" s="177" t="s">
        <v>37</v>
      </c>
      <c r="E124" s="181" t="s">
        <v>23</v>
      </c>
      <c r="F124" s="181"/>
    </row>
    <row r="125" spans="1:10" x14ac:dyDescent="0.3">
      <c r="B125" s="15" t="s">
        <v>339</v>
      </c>
      <c r="C125" s="74">
        <v>10.75</v>
      </c>
      <c r="D125" s="177"/>
      <c r="E125" s="180">
        <f>C125*D125</f>
        <v>0</v>
      </c>
      <c r="F125" s="180"/>
      <c r="H125" s="220" t="s">
        <v>340</v>
      </c>
      <c r="I125" s="220"/>
      <c r="J125" s="220"/>
    </row>
    <row r="126" spans="1:10" x14ac:dyDescent="0.3">
      <c r="B126" s="15" t="s">
        <v>35</v>
      </c>
      <c r="C126" s="74">
        <v>20</v>
      </c>
      <c r="D126" s="177"/>
      <c r="E126" s="180">
        <f>C126*D126</f>
        <v>0</v>
      </c>
      <c r="F126" s="180"/>
      <c r="H126" s="221" t="s">
        <v>342</v>
      </c>
      <c r="I126" s="15"/>
      <c r="J126" s="15"/>
    </row>
    <row r="127" spans="1:10" x14ac:dyDescent="0.3">
      <c r="B127" s="15" t="s">
        <v>35</v>
      </c>
      <c r="C127" s="74">
        <v>10</v>
      </c>
      <c r="D127" s="177"/>
      <c r="E127" s="180">
        <f>C127*D127</f>
        <v>0</v>
      </c>
      <c r="F127" s="180"/>
      <c r="G127" s="178"/>
      <c r="H127" s="221" t="s">
        <v>343</v>
      </c>
      <c r="I127" s="15"/>
      <c r="J127" s="15"/>
    </row>
    <row r="128" spans="1:10" x14ac:dyDescent="0.3">
      <c r="B128" s="15" t="s">
        <v>36</v>
      </c>
      <c r="C128" s="74">
        <v>43</v>
      </c>
      <c r="D128" s="177"/>
      <c r="E128" s="180">
        <f>C128*D128</f>
        <v>0</v>
      </c>
      <c r="F128" s="180"/>
      <c r="H128" s="221" t="s">
        <v>344</v>
      </c>
      <c r="I128" s="15"/>
      <c r="J128" s="15"/>
    </row>
    <row r="129" spans="2:10" ht="15" thickBot="1" x14ac:dyDescent="0.35">
      <c r="B129" s="79" t="s">
        <v>36</v>
      </c>
      <c r="C129" s="75">
        <v>21.5</v>
      </c>
      <c r="D129" s="25">
        <v>2</v>
      </c>
      <c r="E129" s="182">
        <f>C129*D129</f>
        <v>43</v>
      </c>
      <c r="F129" s="182"/>
      <c r="H129" s="221" t="s">
        <v>345</v>
      </c>
      <c r="I129" s="15"/>
      <c r="J129" s="15"/>
    </row>
    <row r="130" spans="2:10" ht="15" thickTop="1" x14ac:dyDescent="0.3">
      <c r="D130" s="177"/>
      <c r="E130" s="180">
        <f>SUM(E125:E129)</f>
        <v>43</v>
      </c>
      <c r="F130" s="180"/>
    </row>
    <row r="131" spans="2:10" s="40" customFormat="1" x14ac:dyDescent="0.3">
      <c r="D131" s="154"/>
      <c r="E131" s="219"/>
      <c r="F131" s="219"/>
    </row>
    <row r="132" spans="2:10" x14ac:dyDescent="0.3">
      <c r="C132" s="110" t="s">
        <v>25</v>
      </c>
      <c r="D132" s="110" t="s">
        <v>76</v>
      </c>
      <c r="E132" s="181" t="s">
        <v>23</v>
      </c>
      <c r="F132" s="181"/>
    </row>
    <row r="133" spans="2:10" x14ac:dyDescent="0.3">
      <c r="B133" t="s">
        <v>28</v>
      </c>
      <c r="C133" s="17"/>
      <c r="E133" s="214">
        <f>C133</f>
        <v>0</v>
      </c>
      <c r="F133" s="214"/>
      <c r="H133" s="49"/>
    </row>
    <row r="134" spans="2:10" x14ac:dyDescent="0.3">
      <c r="B134" t="s">
        <v>30</v>
      </c>
      <c r="C134" s="90">
        <v>150</v>
      </c>
      <c r="E134" s="214">
        <f>C134</f>
        <v>150</v>
      </c>
      <c r="F134" s="214"/>
      <c r="H134" s="49"/>
    </row>
    <row r="135" spans="2:10" ht="15" thickBot="1" x14ac:dyDescent="0.35">
      <c r="B135" s="23" t="s">
        <v>69</v>
      </c>
      <c r="C135" s="91">
        <v>20</v>
      </c>
      <c r="D135" s="25"/>
      <c r="E135" s="210">
        <f>C135</f>
        <v>20</v>
      </c>
      <c r="F135" s="210"/>
    </row>
    <row r="136" spans="2:10" ht="15" thickTop="1" x14ac:dyDescent="0.3">
      <c r="E136" s="214">
        <f>SUM(E133:E135)</f>
        <v>170</v>
      </c>
      <c r="F136" s="214"/>
    </row>
    <row r="138" spans="2:10" x14ac:dyDescent="0.3">
      <c r="C138" s="110" t="s">
        <v>38</v>
      </c>
      <c r="D138" s="110" t="s">
        <v>39</v>
      </c>
      <c r="E138" s="181" t="s">
        <v>23</v>
      </c>
      <c r="F138" s="181"/>
    </row>
    <row r="139" spans="2:10" x14ac:dyDescent="0.3">
      <c r="B139" t="s">
        <v>29</v>
      </c>
      <c r="C139" s="74">
        <v>0.43</v>
      </c>
      <c r="D139" s="89">
        <v>82</v>
      </c>
      <c r="E139" s="214">
        <f>C139*D139</f>
        <v>35.26</v>
      </c>
      <c r="F139" s="214"/>
      <c r="H139" s="49"/>
    </row>
    <row r="140" spans="2:10" x14ac:dyDescent="0.3">
      <c r="B140" t="s">
        <v>147</v>
      </c>
      <c r="C140" s="86">
        <v>0.03</v>
      </c>
      <c r="D140" s="89">
        <v>28</v>
      </c>
      <c r="E140" s="214">
        <f>C140*D140</f>
        <v>0.84</v>
      </c>
      <c r="F140" s="214"/>
      <c r="G140" s="111" t="s">
        <v>146</v>
      </c>
      <c r="H140" s="50"/>
    </row>
    <row r="141" spans="2:10" x14ac:dyDescent="0.3">
      <c r="B141" t="s">
        <v>147</v>
      </c>
      <c r="C141" s="86">
        <v>0.03</v>
      </c>
      <c r="E141" s="214">
        <f t="shared" ref="E141:E142" si="4">C141*D141</f>
        <v>0</v>
      </c>
      <c r="F141" s="214"/>
      <c r="G141" s="111" t="s">
        <v>146</v>
      </c>
      <c r="H141" s="50"/>
    </row>
    <row r="142" spans="2:10" ht="15" thickBot="1" x14ac:dyDescent="0.35">
      <c r="B142" s="23" t="s">
        <v>147</v>
      </c>
      <c r="C142" s="87">
        <v>0.03</v>
      </c>
      <c r="D142" s="25"/>
      <c r="E142" s="210">
        <f t="shared" si="4"/>
        <v>0</v>
      </c>
      <c r="F142" s="210"/>
      <c r="G142" s="111" t="s">
        <v>146</v>
      </c>
      <c r="H142" s="50"/>
    </row>
    <row r="143" spans="2:10" ht="15" thickTop="1" x14ac:dyDescent="0.3">
      <c r="B143" t="s">
        <v>70</v>
      </c>
      <c r="C143" s="43"/>
      <c r="D143" s="109"/>
      <c r="E143" s="217">
        <f>E139+E140+E141+E142</f>
        <v>36.1</v>
      </c>
      <c r="F143" s="217"/>
      <c r="H143" s="50"/>
    </row>
    <row r="144" spans="2:10" x14ac:dyDescent="0.3">
      <c r="B144" t="s">
        <v>50</v>
      </c>
      <c r="C144" s="184" t="s">
        <v>93</v>
      </c>
      <c r="D144" s="185"/>
      <c r="E144" s="185"/>
      <c r="F144" s="185"/>
      <c r="G144" s="185"/>
      <c r="H144" s="185"/>
      <c r="I144" s="185"/>
      <c r="J144" s="186"/>
    </row>
    <row r="146" spans="2:4" ht="17.399999999999999" x14ac:dyDescent="0.35">
      <c r="B146" s="19" t="s">
        <v>46</v>
      </c>
      <c r="D146" s="84">
        <f>F116+L109+R92+R100</f>
        <v>385</v>
      </c>
    </row>
    <row r="147" spans="2:4" ht="17.399999999999999" x14ac:dyDescent="0.35">
      <c r="B147" s="19" t="s">
        <v>77</v>
      </c>
      <c r="D147" s="84">
        <f>E130+E136+E143</f>
        <v>249.1</v>
      </c>
    </row>
    <row r="149" spans="2:4" ht="17.399999999999999" x14ac:dyDescent="0.35">
      <c r="B149" s="19" t="s">
        <v>16</v>
      </c>
      <c r="D149" s="88">
        <v>0.6</v>
      </c>
    </row>
    <row r="150" spans="2:4" ht="17.399999999999999" x14ac:dyDescent="0.35">
      <c r="B150" s="19" t="s">
        <v>42</v>
      </c>
      <c r="D150" s="84">
        <f>(D146*D149)*-1</f>
        <v>-231</v>
      </c>
    </row>
    <row r="151" spans="2:4" ht="18" thickBot="1" x14ac:dyDescent="0.4">
      <c r="B151" s="23"/>
      <c r="C151" s="23"/>
      <c r="D151" s="61"/>
    </row>
    <row r="152" spans="2:4" ht="18" thickTop="1" x14ac:dyDescent="0.35">
      <c r="B152" s="19" t="s">
        <v>41</v>
      </c>
      <c r="D152" s="84">
        <f>(D146+D150)+D147</f>
        <v>403.1</v>
      </c>
    </row>
  </sheetData>
  <protectedRanges>
    <protectedRange algorithmName="SHA-512" hashValue="IUdCIO9RM0sUGHWOnJuB2lnZThPxLlWco1KWTjc4RugXhkJjhQHGN6wraXl6VzGk1W2bZIG2EPxN4+PXYycAHQ==" saltValue="cMp3vvo+V88wnNtDob2xZA==" spinCount="100000" sqref="D86:D91" name="Alue1_1"/>
  </protectedRanges>
  <mergeCells count="30">
    <mergeCell ref="E135:F135"/>
    <mergeCell ref="C73:E73"/>
    <mergeCell ref="H73:J73"/>
    <mergeCell ref="C74:E74"/>
    <mergeCell ref="E124:F124"/>
    <mergeCell ref="E125:F125"/>
    <mergeCell ref="H125:J125"/>
    <mergeCell ref="E126:F126"/>
    <mergeCell ref="E130:F130"/>
    <mergeCell ref="E143:F143"/>
    <mergeCell ref="C144:J144"/>
    <mergeCell ref="E136:F136"/>
    <mergeCell ref="E138:F138"/>
    <mergeCell ref="E139:F139"/>
    <mergeCell ref="E140:F140"/>
    <mergeCell ref="E141:F141"/>
    <mergeCell ref="E142:F142"/>
    <mergeCell ref="O71:Q71"/>
    <mergeCell ref="E134:F134"/>
    <mergeCell ref="C70:E70"/>
    <mergeCell ref="C71:E71"/>
    <mergeCell ref="H71:I71"/>
    <mergeCell ref="L71:M71"/>
    <mergeCell ref="E127:F127"/>
    <mergeCell ref="E128:F128"/>
    <mergeCell ref="E129:F129"/>
    <mergeCell ref="E132:F132"/>
    <mergeCell ref="E133:F133"/>
    <mergeCell ref="C72:E72"/>
    <mergeCell ref="H72:J72"/>
  </mergeCells>
  <hyperlinks>
    <hyperlink ref="H72" r:id="rId1" xr:uid="{62B12061-ED4A-4D61-8980-DFF6D030B922}"/>
  </hyperlinks>
  <pageMargins left="0.41" right="0.41" top="0.43" bottom="0.55000000000000004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9228A-A863-4B0F-8751-DFEB46895784}">
  <dimension ref="A1:S139"/>
  <sheetViews>
    <sheetView tabSelected="1" workbookViewId="0">
      <selection activeCell="L31" sqref="L31"/>
    </sheetView>
  </sheetViews>
  <sheetFormatPr defaultRowHeight="14.4" x14ac:dyDescent="0.3"/>
  <cols>
    <col min="1" max="1" width="3.5546875" customWidth="1"/>
    <col min="2" max="2" width="36.109375" customWidth="1"/>
    <col min="3" max="3" width="11.21875" customWidth="1"/>
    <col min="4" max="4" width="10.88671875" style="141" customWidth="1"/>
    <col min="5" max="5" width="5" customWidth="1"/>
    <col min="6" max="6" width="13.109375" customWidth="1"/>
    <col min="7" max="7" width="6.5546875" customWidth="1"/>
    <col min="8" max="8" width="10.5546875" customWidth="1"/>
    <col min="9" max="9" width="4.6640625" customWidth="1"/>
    <col min="10" max="10" width="10.88671875" customWidth="1"/>
    <col min="11" max="11" width="7.5546875" customWidth="1"/>
    <col min="12" max="12" width="9.6640625" customWidth="1"/>
    <col min="13" max="13" width="4.21875" customWidth="1"/>
    <col min="14" max="14" width="9.77734375" customWidth="1"/>
    <col min="15" max="15" width="3.5546875" customWidth="1"/>
    <col min="16" max="16" width="11.5546875" customWidth="1"/>
    <col min="17" max="17" width="4.5546875" customWidth="1"/>
    <col min="18" max="18" width="12.33203125" customWidth="1"/>
    <col min="19" max="19" width="6.33203125" customWidth="1"/>
    <col min="20" max="20" width="15" customWidth="1"/>
  </cols>
  <sheetData>
    <row r="1" spans="1:4" x14ac:dyDescent="0.3">
      <c r="A1" s="97" t="s">
        <v>95</v>
      </c>
    </row>
    <row r="3" spans="1:4" x14ac:dyDescent="0.3">
      <c r="D3" s="172">
        <v>44172</v>
      </c>
    </row>
    <row r="4" spans="1:4" x14ac:dyDescent="0.3">
      <c r="D4" s="173" t="s">
        <v>329</v>
      </c>
    </row>
    <row r="5" spans="1:4" x14ac:dyDescent="0.3">
      <c r="A5" s="15" t="s">
        <v>267</v>
      </c>
      <c r="C5" s="96"/>
    </row>
    <row r="6" spans="1:4" x14ac:dyDescent="0.3">
      <c r="C6" s="96"/>
    </row>
    <row r="7" spans="1:4" x14ac:dyDescent="0.3">
      <c r="A7" t="s">
        <v>259</v>
      </c>
      <c r="C7" s="96"/>
    </row>
    <row r="8" spans="1:4" x14ac:dyDescent="0.3">
      <c r="A8" t="s">
        <v>260</v>
      </c>
      <c r="C8" s="96"/>
    </row>
    <row r="9" spans="1:4" x14ac:dyDescent="0.3">
      <c r="C9" s="96"/>
    </row>
    <row r="10" spans="1:4" x14ac:dyDescent="0.3">
      <c r="A10" t="s">
        <v>261</v>
      </c>
      <c r="C10" s="96"/>
    </row>
    <row r="11" spans="1:4" x14ac:dyDescent="0.3">
      <c r="A11" t="s">
        <v>262</v>
      </c>
      <c r="C11" s="96"/>
    </row>
    <row r="12" spans="1:4" x14ac:dyDescent="0.3">
      <c r="C12" s="96"/>
    </row>
    <row r="13" spans="1:4" x14ac:dyDescent="0.3">
      <c r="A13" t="s">
        <v>263</v>
      </c>
      <c r="C13" s="96"/>
    </row>
    <row r="14" spans="1:4" x14ac:dyDescent="0.3">
      <c r="A14" t="s">
        <v>265</v>
      </c>
      <c r="C14" s="96"/>
    </row>
    <row r="15" spans="1:4" x14ac:dyDescent="0.3">
      <c r="A15" t="s">
        <v>264</v>
      </c>
      <c r="C15" s="96"/>
    </row>
    <row r="16" spans="1:4" x14ac:dyDescent="0.3">
      <c r="C16" s="96"/>
    </row>
    <row r="17" spans="1:10" x14ac:dyDescent="0.3">
      <c r="A17" s="99" t="s">
        <v>45</v>
      </c>
      <c r="B17" s="98"/>
    </row>
    <row r="18" spans="1:10" x14ac:dyDescent="0.3">
      <c r="A18" s="99" t="s">
        <v>266</v>
      </c>
      <c r="B18" s="98"/>
    </row>
    <row r="19" spans="1:10" x14ac:dyDescent="0.3">
      <c r="A19" s="98"/>
      <c r="B19" s="98" t="s">
        <v>100</v>
      </c>
    </row>
    <row r="20" spans="1:10" x14ac:dyDescent="0.3">
      <c r="A20" s="98"/>
      <c r="B20" s="98" t="s">
        <v>274</v>
      </c>
    </row>
    <row r="21" spans="1:10" x14ac:dyDescent="0.3">
      <c r="A21" s="98"/>
      <c r="B21" s="98" t="s">
        <v>275</v>
      </c>
    </row>
    <row r="22" spans="1:10" x14ac:dyDescent="0.3">
      <c r="A22" s="98"/>
      <c r="B22" s="98"/>
    </row>
    <row r="23" spans="1:10" x14ac:dyDescent="0.3">
      <c r="A23" s="15" t="s">
        <v>268</v>
      </c>
    </row>
    <row r="24" spans="1:10" x14ac:dyDescent="0.3">
      <c r="B24" s="98" t="s">
        <v>269</v>
      </c>
    </row>
    <row r="25" spans="1:10" x14ac:dyDescent="0.3">
      <c r="B25" s="98" t="s">
        <v>273</v>
      </c>
    </row>
    <row r="26" spans="1:10" x14ac:dyDescent="0.3">
      <c r="B26" s="98" t="s">
        <v>272</v>
      </c>
      <c r="H26" s="41"/>
      <c r="I26" s="41"/>
      <c r="J26" s="41"/>
    </row>
    <row r="27" spans="1:10" x14ac:dyDescent="0.3">
      <c r="B27" s="98"/>
      <c r="H27" s="41"/>
      <c r="I27" s="41"/>
      <c r="J27" s="41"/>
    </row>
    <row r="28" spans="1:10" x14ac:dyDescent="0.3">
      <c r="A28" s="15" t="s">
        <v>270</v>
      </c>
      <c r="B28" s="98"/>
      <c r="H28" s="41"/>
      <c r="I28" s="41"/>
      <c r="J28" s="41"/>
    </row>
    <row r="29" spans="1:10" x14ac:dyDescent="0.3">
      <c r="B29" s="98" t="s">
        <v>100</v>
      </c>
      <c r="D29"/>
    </row>
    <row r="30" spans="1:10" x14ac:dyDescent="0.3">
      <c r="B30" s="98" t="s">
        <v>271</v>
      </c>
      <c r="D30"/>
    </row>
    <row r="31" spans="1:10" x14ac:dyDescent="0.3">
      <c r="B31" s="98"/>
      <c r="D31"/>
    </row>
    <row r="32" spans="1:10" x14ac:dyDescent="0.3">
      <c r="B32" s="98"/>
      <c r="D32"/>
    </row>
    <row r="33" spans="1:10" x14ac:dyDescent="0.3">
      <c r="A33" s="15" t="s">
        <v>276</v>
      </c>
      <c r="B33" s="98"/>
      <c r="H33" s="41"/>
      <c r="I33" s="41"/>
      <c r="J33" s="41"/>
    </row>
    <row r="34" spans="1:10" x14ac:dyDescent="0.3">
      <c r="A34" s="39" t="s">
        <v>281</v>
      </c>
      <c r="B34" s="98"/>
      <c r="H34" s="41"/>
      <c r="I34" s="41"/>
      <c r="J34" s="41"/>
    </row>
    <row r="35" spans="1:10" x14ac:dyDescent="0.3">
      <c r="A35" s="15"/>
      <c r="B35" s="41" t="s">
        <v>135</v>
      </c>
      <c r="H35" s="41"/>
      <c r="I35" s="41"/>
      <c r="J35" s="41"/>
    </row>
    <row r="36" spans="1:10" x14ac:dyDescent="0.3">
      <c r="A36" t="s">
        <v>280</v>
      </c>
      <c r="B36" s="98"/>
      <c r="H36" s="41"/>
      <c r="I36" s="41"/>
      <c r="J36" s="41"/>
    </row>
    <row r="37" spans="1:10" x14ac:dyDescent="0.3">
      <c r="B37" s="163" t="s">
        <v>277</v>
      </c>
      <c r="H37" s="41"/>
      <c r="I37" s="41"/>
      <c r="J37" s="41"/>
    </row>
    <row r="38" spans="1:10" x14ac:dyDescent="0.3">
      <c r="A38" s="15"/>
      <c r="B38" s="98" t="s">
        <v>278</v>
      </c>
      <c r="H38" s="41"/>
      <c r="I38" s="41"/>
      <c r="J38" s="41"/>
    </row>
    <row r="39" spans="1:10" x14ac:dyDescent="0.3">
      <c r="B39" s="98" t="s">
        <v>279</v>
      </c>
      <c r="H39" s="41"/>
      <c r="I39" s="41"/>
      <c r="J39" s="41"/>
    </row>
    <row r="40" spans="1:10" x14ac:dyDescent="0.3">
      <c r="A40" s="39" t="s">
        <v>282</v>
      </c>
      <c r="B40" s="98"/>
      <c r="H40" s="41"/>
      <c r="I40" s="41"/>
      <c r="J40" s="41"/>
    </row>
    <row r="41" spans="1:10" x14ac:dyDescent="0.3">
      <c r="B41" s="98" t="s">
        <v>283</v>
      </c>
      <c r="H41" s="41"/>
      <c r="I41" s="41"/>
      <c r="J41" s="41"/>
    </row>
    <row r="42" spans="1:10" x14ac:dyDescent="0.3">
      <c r="A42" s="39" t="s">
        <v>284</v>
      </c>
      <c r="B42" s="98"/>
      <c r="H42" s="41"/>
      <c r="I42" s="41"/>
      <c r="J42" s="41"/>
    </row>
    <row r="43" spans="1:10" x14ac:dyDescent="0.3">
      <c r="B43" s="163" t="s">
        <v>277</v>
      </c>
      <c r="H43" s="41"/>
      <c r="I43" s="41"/>
      <c r="J43" s="41"/>
    </row>
    <row r="44" spans="1:10" x14ac:dyDescent="0.3">
      <c r="B44" s="98" t="s">
        <v>285</v>
      </c>
      <c r="H44" s="41"/>
      <c r="I44" s="41"/>
      <c r="J44" s="41"/>
    </row>
    <row r="45" spans="1:10" x14ac:dyDescent="0.3">
      <c r="B45" s="98" t="s">
        <v>286</v>
      </c>
      <c r="H45" s="41"/>
      <c r="I45" s="41"/>
      <c r="J45" s="41"/>
    </row>
    <row r="46" spans="1:10" x14ac:dyDescent="0.3">
      <c r="B46" s="98"/>
      <c r="H46" s="41"/>
      <c r="I46" s="41"/>
      <c r="J46" s="41"/>
    </row>
    <row r="47" spans="1:10" x14ac:dyDescent="0.3">
      <c r="A47" s="15" t="s">
        <v>287</v>
      </c>
      <c r="B47" s="98"/>
      <c r="H47" s="41"/>
      <c r="I47" s="41"/>
      <c r="J47" s="41"/>
    </row>
    <row r="48" spans="1:10" x14ac:dyDescent="0.3">
      <c r="A48" s="39" t="s">
        <v>288</v>
      </c>
      <c r="B48" s="98"/>
      <c r="H48" s="41"/>
      <c r="I48" s="41"/>
      <c r="J48" s="41"/>
    </row>
    <row r="49" spans="1:10" x14ac:dyDescent="0.3">
      <c r="B49" s="98" t="s">
        <v>289</v>
      </c>
      <c r="H49" s="41"/>
      <c r="I49" s="41"/>
      <c r="J49" s="41"/>
    </row>
    <row r="50" spans="1:10" x14ac:dyDescent="0.3">
      <c r="A50" t="s">
        <v>290</v>
      </c>
      <c r="B50" s="98"/>
      <c r="H50" s="41"/>
      <c r="I50" s="41"/>
      <c r="J50" s="41"/>
    </row>
    <row r="51" spans="1:10" x14ac:dyDescent="0.3">
      <c r="B51" s="163" t="s">
        <v>277</v>
      </c>
      <c r="H51" s="41"/>
      <c r="I51" s="41"/>
      <c r="J51" s="41"/>
    </row>
    <row r="52" spans="1:10" x14ac:dyDescent="0.3">
      <c r="B52" s="98" t="s">
        <v>291</v>
      </c>
      <c r="H52" s="41"/>
      <c r="I52" s="41"/>
      <c r="J52" s="41"/>
    </row>
    <row r="53" spans="1:10" x14ac:dyDescent="0.3">
      <c r="B53" s="98" t="s">
        <v>292</v>
      </c>
      <c r="H53" s="41"/>
      <c r="I53" s="41"/>
      <c r="J53" s="41"/>
    </row>
    <row r="54" spans="1:10" x14ac:dyDescent="0.3">
      <c r="A54" s="39" t="s">
        <v>293</v>
      </c>
      <c r="B54" s="98"/>
      <c r="H54" s="41"/>
      <c r="I54" s="41"/>
      <c r="J54" s="41"/>
    </row>
    <row r="55" spans="1:10" x14ac:dyDescent="0.3">
      <c r="B55" s="163" t="s">
        <v>277</v>
      </c>
      <c r="H55" s="41"/>
      <c r="I55" s="41"/>
      <c r="J55" s="41"/>
    </row>
    <row r="56" spans="1:10" x14ac:dyDescent="0.3">
      <c r="B56" s="98" t="s">
        <v>294</v>
      </c>
      <c r="H56" s="41"/>
      <c r="I56" s="41"/>
      <c r="J56" s="41"/>
    </row>
    <row r="57" spans="1:10" x14ac:dyDescent="0.3">
      <c r="B57" s="98" t="s">
        <v>292</v>
      </c>
      <c r="H57" s="41"/>
      <c r="I57" s="41"/>
      <c r="J57" s="41"/>
    </row>
    <row r="58" spans="1:10" x14ac:dyDescent="0.3">
      <c r="B58" s="98"/>
      <c r="H58" s="41"/>
      <c r="I58" s="41"/>
      <c r="J58" s="41"/>
    </row>
    <row r="59" spans="1:10" ht="21.6" customHeight="1" x14ac:dyDescent="0.3">
      <c r="B59" s="26" t="s">
        <v>0</v>
      </c>
      <c r="C59" s="63"/>
      <c r="D59" s="64" t="s">
        <v>3</v>
      </c>
    </row>
    <row r="60" spans="1:10" ht="15.6" x14ac:dyDescent="0.3">
      <c r="B60" s="26" t="s">
        <v>1</v>
      </c>
      <c r="D60" s="65" t="s">
        <v>60</v>
      </c>
    </row>
    <row r="61" spans="1:10" ht="15.6" x14ac:dyDescent="0.3">
      <c r="B61" s="26" t="s">
        <v>2</v>
      </c>
    </row>
    <row r="63" spans="1:10" x14ac:dyDescent="0.3">
      <c r="H63" s="48"/>
    </row>
    <row r="64" spans="1:10" ht="15" thickBot="1" x14ac:dyDescent="0.35"/>
    <row r="65" spans="2:19" ht="21" x14ac:dyDescent="0.4">
      <c r="B65" s="54" t="s">
        <v>4</v>
      </c>
      <c r="C65" s="55"/>
      <c r="D65" s="29"/>
      <c r="E65" s="6"/>
      <c r="F65" s="6"/>
      <c r="G65" s="6"/>
      <c r="H65" s="6"/>
      <c r="I65" s="6"/>
      <c r="J65" s="6"/>
      <c r="K65" s="6"/>
      <c r="L65" s="6"/>
      <c r="M65" s="6"/>
      <c r="N65" s="7"/>
    </row>
    <row r="66" spans="2:19" x14ac:dyDescent="0.3">
      <c r="B66" s="8" t="s">
        <v>5</v>
      </c>
      <c r="C66" s="202" t="s">
        <v>83</v>
      </c>
      <c r="D66" s="203"/>
      <c r="E66" s="204"/>
      <c r="F66" s="52"/>
      <c r="G66" s="52"/>
      <c r="H66" s="52"/>
      <c r="I66" s="52"/>
      <c r="J66" s="9"/>
      <c r="K66" s="9"/>
      <c r="L66" s="9"/>
      <c r="M66" s="9"/>
      <c r="N66" s="10"/>
      <c r="O66" s="9"/>
      <c r="P66" s="9"/>
      <c r="Q66" s="9"/>
    </row>
    <row r="67" spans="2:19" x14ac:dyDescent="0.3">
      <c r="B67" s="8" t="s">
        <v>6</v>
      </c>
      <c r="C67" s="205" t="s">
        <v>84</v>
      </c>
      <c r="D67" s="206"/>
      <c r="E67" s="207"/>
      <c r="F67" s="9" t="s">
        <v>7</v>
      </c>
      <c r="G67" s="43"/>
      <c r="H67" s="208">
        <v>10001</v>
      </c>
      <c r="I67" s="209"/>
      <c r="J67" s="9" t="s">
        <v>8</v>
      </c>
      <c r="L67" s="205" t="s">
        <v>92</v>
      </c>
      <c r="M67" s="207"/>
      <c r="N67" s="56"/>
      <c r="O67" s="201"/>
      <c r="P67" s="201"/>
      <c r="Q67" s="201"/>
    </row>
    <row r="68" spans="2:19" x14ac:dyDescent="0.3">
      <c r="B68" s="8" t="s">
        <v>9</v>
      </c>
      <c r="C68" s="211" t="s">
        <v>85</v>
      </c>
      <c r="D68" s="212"/>
      <c r="E68" s="213"/>
      <c r="F68" s="9" t="s">
        <v>10</v>
      </c>
      <c r="G68" s="9"/>
      <c r="H68" s="216" t="s">
        <v>88</v>
      </c>
      <c r="I68" s="191"/>
      <c r="J68" s="192"/>
      <c r="K68" s="43"/>
      <c r="L68" s="43"/>
      <c r="M68" s="43"/>
      <c r="N68" s="56"/>
      <c r="O68" s="9"/>
      <c r="P68" s="9"/>
      <c r="Q68" s="9"/>
    </row>
    <row r="69" spans="2:19" x14ac:dyDescent="0.3">
      <c r="B69" s="8" t="s">
        <v>11</v>
      </c>
      <c r="C69" s="211" t="s">
        <v>86</v>
      </c>
      <c r="D69" s="212"/>
      <c r="E69" s="213"/>
      <c r="F69" s="9" t="s">
        <v>27</v>
      </c>
      <c r="G69" s="43"/>
      <c r="H69" s="205" t="s">
        <v>89</v>
      </c>
      <c r="I69" s="206"/>
      <c r="J69" s="207"/>
      <c r="K69" s="9"/>
      <c r="L69" s="9"/>
      <c r="M69" s="9"/>
      <c r="N69" s="10"/>
      <c r="O69" s="9"/>
      <c r="P69" s="9"/>
      <c r="Q69" s="9"/>
    </row>
    <row r="70" spans="2:19" ht="15" thickBot="1" x14ac:dyDescent="0.35">
      <c r="B70" s="8" t="s">
        <v>12</v>
      </c>
      <c r="C70" s="205" t="s">
        <v>87</v>
      </c>
      <c r="D70" s="206"/>
      <c r="E70" s="207"/>
      <c r="H70" s="43"/>
      <c r="I70" s="43"/>
      <c r="J70" s="43"/>
      <c r="K70" s="9"/>
      <c r="L70" s="53" t="s">
        <v>67</v>
      </c>
      <c r="M70" s="9" t="s">
        <v>68</v>
      </c>
      <c r="N70" s="10"/>
      <c r="O70" s="9"/>
      <c r="P70" s="9"/>
      <c r="Q70" s="9"/>
    </row>
    <row r="71" spans="2:19" ht="15" thickBot="1" x14ac:dyDescent="0.35">
      <c r="B71" s="8"/>
      <c r="C71" s="9"/>
      <c r="D71" s="142"/>
      <c r="E71" s="9"/>
      <c r="F71" s="53" t="s">
        <v>66</v>
      </c>
      <c r="G71" s="9"/>
      <c r="H71" s="9"/>
      <c r="I71" s="9"/>
      <c r="J71" s="9"/>
      <c r="L71" s="94" t="s">
        <v>94</v>
      </c>
      <c r="M71" s="81"/>
      <c r="N71" s="10"/>
    </row>
    <row r="72" spans="2:19" x14ac:dyDescent="0.3">
      <c r="B72" s="8"/>
      <c r="C72" s="9"/>
      <c r="D72" s="142"/>
      <c r="E72" s="9"/>
      <c r="H72" s="9"/>
      <c r="I72" s="9"/>
      <c r="J72" s="9"/>
      <c r="N72" s="10"/>
    </row>
    <row r="73" spans="2:19" ht="15" thickBot="1" x14ac:dyDescent="0.35">
      <c r="B73" s="11"/>
      <c r="C73" s="12"/>
      <c r="D73" s="71"/>
      <c r="E73" s="12"/>
      <c r="F73" s="57"/>
      <c r="G73" s="12"/>
      <c r="H73" s="12"/>
      <c r="I73" s="12"/>
      <c r="J73" s="12"/>
      <c r="K73" s="12"/>
      <c r="L73" s="12"/>
      <c r="M73" s="12"/>
      <c r="N73" s="13"/>
    </row>
    <row r="74" spans="2:19" ht="21" x14ac:dyDescent="0.4">
      <c r="B74" s="14" t="s">
        <v>45</v>
      </c>
    </row>
    <row r="75" spans="2:19" x14ac:dyDescent="0.3">
      <c r="B75" s="15" t="s">
        <v>47</v>
      </c>
      <c r="C75" s="93" t="s">
        <v>199</v>
      </c>
    </row>
    <row r="76" spans="2:19" x14ac:dyDescent="0.3">
      <c r="B76" s="15" t="s">
        <v>43</v>
      </c>
      <c r="C76" s="93" t="s">
        <v>91</v>
      </c>
    </row>
    <row r="77" spans="2:19" x14ac:dyDescent="0.3">
      <c r="B77" s="15" t="s">
        <v>33</v>
      </c>
      <c r="C77" s="93" t="s">
        <v>198</v>
      </c>
      <c r="D77" s="58"/>
      <c r="E77" s="95" t="s">
        <v>298</v>
      </c>
      <c r="R77" s="35"/>
      <c r="S77" s="35"/>
    </row>
    <row r="78" spans="2:19" x14ac:dyDescent="0.3">
      <c r="B78" s="15" t="s">
        <v>49</v>
      </c>
      <c r="C78" s="93" t="s">
        <v>90</v>
      </c>
      <c r="D78" s="58"/>
      <c r="E78" s="158" t="s">
        <v>295</v>
      </c>
    </row>
    <row r="79" spans="2:19" x14ac:dyDescent="0.3">
      <c r="B79" s="15"/>
      <c r="D79" s="58"/>
      <c r="F79" s="49"/>
    </row>
    <row r="80" spans="2:19" x14ac:dyDescent="0.3">
      <c r="B80" s="15" t="s">
        <v>54</v>
      </c>
      <c r="D80" s="58"/>
    </row>
    <row r="81" spans="1:18" ht="43.8" x14ac:dyDescent="0.35">
      <c r="B81" t="s">
        <v>306</v>
      </c>
      <c r="C81" t="s">
        <v>13</v>
      </c>
      <c r="D81" s="59" t="s">
        <v>56</v>
      </c>
      <c r="E81" t="s">
        <v>14</v>
      </c>
      <c r="F81" s="1" t="s">
        <v>51</v>
      </c>
      <c r="G81" t="s">
        <v>14</v>
      </c>
      <c r="H81" s="1" t="s">
        <v>72</v>
      </c>
      <c r="I81" s="1" t="s">
        <v>14</v>
      </c>
      <c r="J81" s="1" t="s">
        <v>71</v>
      </c>
      <c r="K81" s="1" t="s">
        <v>14</v>
      </c>
      <c r="L81" s="1" t="s">
        <v>53</v>
      </c>
      <c r="M81" s="1" t="s">
        <v>14</v>
      </c>
      <c r="N81" s="1" t="s">
        <v>193</v>
      </c>
      <c r="O81" s="1" t="s">
        <v>14</v>
      </c>
      <c r="P81" s="1" t="s">
        <v>52</v>
      </c>
      <c r="Q81" s="1" t="s">
        <v>14</v>
      </c>
      <c r="R81" s="21" t="s">
        <v>23</v>
      </c>
    </row>
    <row r="82" spans="1:18" ht="17.399999999999999" x14ac:dyDescent="0.35">
      <c r="A82" t="s">
        <v>17</v>
      </c>
      <c r="B82" s="155" t="s">
        <v>257</v>
      </c>
      <c r="C82" s="164" t="s">
        <v>296</v>
      </c>
      <c r="D82" s="82">
        <v>50</v>
      </c>
      <c r="E82" s="156">
        <v>2</v>
      </c>
      <c r="F82" s="82">
        <v>25</v>
      </c>
      <c r="G82" s="156">
        <v>5</v>
      </c>
      <c r="H82" s="82">
        <v>40</v>
      </c>
      <c r="I82" s="141"/>
      <c r="J82" s="82">
        <v>30</v>
      </c>
      <c r="K82" s="141"/>
      <c r="L82" s="82">
        <v>30</v>
      </c>
      <c r="M82" s="141"/>
      <c r="N82" s="157">
        <v>30</v>
      </c>
      <c r="O82" s="156">
        <v>1</v>
      </c>
      <c r="P82" s="82">
        <v>20</v>
      </c>
      <c r="Q82" s="141"/>
      <c r="R82" s="84">
        <f>(D82*E82)+(F82*G82)+(H82*I82)+(J82*K82)+(P82*Q82)+(L82*M82)+(N82*O82)</f>
        <v>255</v>
      </c>
    </row>
    <row r="83" spans="1:18" ht="17.399999999999999" x14ac:dyDescent="0.35">
      <c r="A83" s="2" t="s">
        <v>18</v>
      </c>
      <c r="B83" s="155" t="s">
        <v>299</v>
      </c>
      <c r="C83" s="164" t="s">
        <v>297</v>
      </c>
      <c r="D83" s="82">
        <v>50</v>
      </c>
      <c r="E83" s="156"/>
      <c r="F83" s="82">
        <v>25</v>
      </c>
      <c r="G83" s="156"/>
      <c r="H83" s="82">
        <v>40</v>
      </c>
      <c r="I83" s="141"/>
      <c r="J83" s="82">
        <v>30</v>
      </c>
      <c r="K83" s="156"/>
      <c r="L83" s="82">
        <v>30</v>
      </c>
      <c r="M83" s="156"/>
      <c r="N83" s="157">
        <v>65</v>
      </c>
      <c r="O83" s="156">
        <v>1</v>
      </c>
      <c r="P83" s="82">
        <v>20</v>
      </c>
      <c r="Q83" s="141"/>
      <c r="R83" s="84">
        <f t="shared" ref="R83:R87" si="0">(D83*E83)+(F83*G83)+(H83*I83)+(J83*K83)+(P83*Q83)+(L83*M83)+(N83*O83)</f>
        <v>65</v>
      </c>
    </row>
    <row r="84" spans="1:18" ht="17.399999999999999" x14ac:dyDescent="0.35">
      <c r="A84" s="2" t="s">
        <v>19</v>
      </c>
      <c r="B84" s="159" t="s">
        <v>257</v>
      </c>
      <c r="C84" s="165" t="s">
        <v>300</v>
      </c>
      <c r="D84" s="82">
        <v>50</v>
      </c>
      <c r="E84" s="89">
        <v>2</v>
      </c>
      <c r="F84" s="82">
        <v>25</v>
      </c>
      <c r="G84" s="141">
        <v>2</v>
      </c>
      <c r="H84" s="82">
        <v>40</v>
      </c>
      <c r="I84" s="141"/>
      <c r="J84" s="82">
        <v>30</v>
      </c>
      <c r="K84" s="141"/>
      <c r="L84" s="82">
        <v>30</v>
      </c>
      <c r="M84" s="141"/>
      <c r="N84" s="166">
        <v>30</v>
      </c>
      <c r="O84" s="161">
        <v>1</v>
      </c>
      <c r="P84" s="82">
        <v>20</v>
      </c>
      <c r="Q84" s="141"/>
      <c r="R84" s="84">
        <f t="shared" si="0"/>
        <v>180</v>
      </c>
    </row>
    <row r="85" spans="1:18" ht="17.399999999999999" x14ac:dyDescent="0.35">
      <c r="A85" s="2" t="s">
        <v>20</v>
      </c>
      <c r="B85" s="159" t="s">
        <v>301</v>
      </c>
      <c r="C85" s="165" t="s">
        <v>302</v>
      </c>
      <c r="D85" s="82">
        <v>50</v>
      </c>
      <c r="E85" s="141"/>
      <c r="F85" s="82">
        <v>25</v>
      </c>
      <c r="G85" s="141"/>
      <c r="H85" s="82">
        <v>40</v>
      </c>
      <c r="I85" s="141"/>
      <c r="J85" s="82">
        <v>30</v>
      </c>
      <c r="K85" s="141"/>
      <c r="L85" s="82">
        <v>30</v>
      </c>
      <c r="M85" s="141"/>
      <c r="N85" s="166">
        <v>20</v>
      </c>
      <c r="O85" s="161">
        <v>1</v>
      </c>
      <c r="P85" s="82">
        <v>20</v>
      </c>
      <c r="Q85" s="141"/>
      <c r="R85" s="84">
        <f t="shared" si="0"/>
        <v>20</v>
      </c>
    </row>
    <row r="86" spans="1:18" ht="17.399999999999999" x14ac:dyDescent="0.35">
      <c r="A86" s="2" t="s">
        <v>21</v>
      </c>
      <c r="B86" s="15"/>
      <c r="C86" s="15"/>
      <c r="D86" s="82">
        <v>50</v>
      </c>
      <c r="E86" s="141"/>
      <c r="F86" s="82">
        <v>25</v>
      </c>
      <c r="G86" s="141"/>
      <c r="H86" s="82">
        <v>40</v>
      </c>
      <c r="I86" s="141"/>
      <c r="J86" s="82">
        <v>30</v>
      </c>
      <c r="K86" s="141"/>
      <c r="L86" s="82">
        <v>30</v>
      </c>
      <c r="M86" s="141"/>
      <c r="N86" s="17"/>
      <c r="O86" s="141"/>
      <c r="P86" s="82">
        <v>20</v>
      </c>
      <c r="Q86" s="141"/>
      <c r="R86" s="84">
        <f t="shared" si="0"/>
        <v>0</v>
      </c>
    </row>
    <row r="87" spans="1:18" ht="18" thickBot="1" x14ac:dyDescent="0.4">
      <c r="A87" s="22" t="s">
        <v>22</v>
      </c>
      <c r="B87" s="79"/>
      <c r="C87" s="79"/>
      <c r="D87" s="83">
        <v>50</v>
      </c>
      <c r="E87" s="25"/>
      <c r="F87" s="83">
        <v>25</v>
      </c>
      <c r="G87" s="25"/>
      <c r="H87" s="83">
        <v>40</v>
      </c>
      <c r="I87" s="25"/>
      <c r="J87" s="83">
        <v>30</v>
      </c>
      <c r="K87" s="25"/>
      <c r="L87" s="83">
        <v>30</v>
      </c>
      <c r="M87" s="25"/>
      <c r="N87" s="24"/>
      <c r="O87" s="25"/>
      <c r="P87" s="83">
        <v>20</v>
      </c>
      <c r="Q87" s="25"/>
      <c r="R87" s="85">
        <f t="shared" si="0"/>
        <v>0</v>
      </c>
    </row>
    <row r="88" spans="1:18" ht="18" thickTop="1" x14ac:dyDescent="0.35">
      <c r="R88" s="84">
        <f>SUM(R82:R87)</f>
        <v>520</v>
      </c>
    </row>
    <row r="89" spans="1:18" ht="58.2" hidden="1" x14ac:dyDescent="0.35">
      <c r="B89" t="s">
        <v>57</v>
      </c>
      <c r="C89" t="s">
        <v>13</v>
      </c>
      <c r="D89" s="59" t="s">
        <v>194</v>
      </c>
      <c r="E89" s="154" t="s">
        <v>14</v>
      </c>
      <c r="F89" s="59" t="s">
        <v>196</v>
      </c>
      <c r="G89" s="154" t="s">
        <v>14</v>
      </c>
      <c r="H89" s="59" t="s">
        <v>195</v>
      </c>
      <c r="I89" s="154" t="s">
        <v>14</v>
      </c>
      <c r="J89" s="35" t="s">
        <v>51</v>
      </c>
      <c r="K89" s="154" t="s">
        <v>14</v>
      </c>
      <c r="L89" s="35" t="s">
        <v>250</v>
      </c>
      <c r="M89" s="154" t="s">
        <v>14</v>
      </c>
      <c r="N89" s="20" t="s">
        <v>23</v>
      </c>
    </row>
    <row r="90" spans="1:18" ht="17.399999999999999" hidden="1" x14ac:dyDescent="0.35">
      <c r="A90" t="s">
        <v>17</v>
      </c>
      <c r="B90" s="92"/>
      <c r="C90" s="92"/>
      <c r="D90" s="82">
        <v>50</v>
      </c>
      <c r="E90" s="141"/>
      <c r="F90" s="82">
        <v>40</v>
      </c>
      <c r="G90" s="89"/>
      <c r="H90" s="82">
        <v>30</v>
      </c>
      <c r="I90" s="89"/>
      <c r="J90" s="82">
        <v>15</v>
      </c>
      <c r="K90" s="89"/>
      <c r="L90" s="82">
        <v>30</v>
      </c>
      <c r="M90" s="89"/>
      <c r="N90" s="84">
        <f>(D90*E90)+(F90*G90)+(H90*I90)+(J90*K90)+(L90*M90)</f>
        <v>0</v>
      </c>
    </row>
    <row r="91" spans="1:18" ht="17.399999999999999" hidden="1" x14ac:dyDescent="0.35">
      <c r="A91" t="s">
        <v>18</v>
      </c>
      <c r="B91" s="15"/>
      <c r="C91" s="15"/>
      <c r="D91" s="82">
        <v>50</v>
      </c>
      <c r="E91" s="141"/>
      <c r="F91" s="82">
        <v>40</v>
      </c>
      <c r="G91" s="141"/>
      <c r="H91" s="82">
        <v>30</v>
      </c>
      <c r="J91" s="82">
        <v>15</v>
      </c>
      <c r="L91" s="82">
        <v>30</v>
      </c>
      <c r="N91" s="84">
        <f t="shared" ref="N91:N95" si="1">(D91*E91)+(F91*G91)+(H91*I91)+(J91*K91)+(L91*M91)</f>
        <v>0</v>
      </c>
    </row>
    <row r="92" spans="1:18" ht="17.399999999999999" hidden="1" x14ac:dyDescent="0.35">
      <c r="A92" t="s">
        <v>19</v>
      </c>
      <c r="B92" s="15"/>
      <c r="C92" s="15"/>
      <c r="D92" s="82">
        <v>50</v>
      </c>
      <c r="E92" s="141"/>
      <c r="F92" s="82">
        <v>40</v>
      </c>
      <c r="G92" s="141"/>
      <c r="H92" s="82">
        <v>30</v>
      </c>
      <c r="J92" s="82">
        <v>15</v>
      </c>
      <c r="L92" s="82">
        <v>30</v>
      </c>
      <c r="N92" s="84">
        <f t="shared" si="1"/>
        <v>0</v>
      </c>
    </row>
    <row r="93" spans="1:18" ht="17.399999999999999" hidden="1" x14ac:dyDescent="0.35">
      <c r="A93" t="s">
        <v>20</v>
      </c>
      <c r="B93" s="15"/>
      <c r="C93" s="15"/>
      <c r="D93" s="82">
        <v>50</v>
      </c>
      <c r="E93" s="141"/>
      <c r="F93" s="82">
        <v>40</v>
      </c>
      <c r="G93" s="141"/>
      <c r="H93" s="82">
        <v>30</v>
      </c>
      <c r="J93" s="82">
        <v>15</v>
      </c>
      <c r="L93" s="82">
        <v>30</v>
      </c>
      <c r="N93" s="84">
        <f t="shared" si="1"/>
        <v>0</v>
      </c>
    </row>
    <row r="94" spans="1:18" ht="17.399999999999999" hidden="1" x14ac:dyDescent="0.35">
      <c r="A94" t="s">
        <v>21</v>
      </c>
      <c r="B94" s="15"/>
      <c r="C94" s="15"/>
      <c r="D94" s="82">
        <v>50</v>
      </c>
      <c r="E94" s="141"/>
      <c r="F94" s="82">
        <v>40</v>
      </c>
      <c r="G94" s="141"/>
      <c r="H94" s="82">
        <v>30</v>
      </c>
      <c r="J94" s="82">
        <v>15</v>
      </c>
      <c r="L94" s="82">
        <v>30</v>
      </c>
      <c r="N94" s="84">
        <f t="shared" si="1"/>
        <v>0</v>
      </c>
    </row>
    <row r="95" spans="1:18" ht="18" hidden="1" thickBot="1" x14ac:dyDescent="0.4">
      <c r="A95" s="23" t="s">
        <v>22</v>
      </c>
      <c r="B95" s="79"/>
      <c r="C95" s="79"/>
      <c r="D95" s="83">
        <v>50</v>
      </c>
      <c r="E95" s="25"/>
      <c r="F95" s="83">
        <v>40</v>
      </c>
      <c r="G95" s="25"/>
      <c r="H95" s="83">
        <v>30</v>
      </c>
      <c r="I95" s="23"/>
      <c r="J95" s="83">
        <v>15</v>
      </c>
      <c r="K95" s="23"/>
      <c r="L95" s="83">
        <v>30</v>
      </c>
      <c r="M95" s="23"/>
      <c r="N95" s="85">
        <f t="shared" si="1"/>
        <v>0</v>
      </c>
    </row>
    <row r="96" spans="1:18" ht="18" hidden="1" thickTop="1" x14ac:dyDescent="0.35">
      <c r="H96" s="16"/>
      <c r="J96" s="16"/>
      <c r="N96" s="84">
        <f>SUM(N90:N95)</f>
        <v>0</v>
      </c>
    </row>
    <row r="98" spans="1:10" hidden="1" x14ac:dyDescent="0.3">
      <c r="B98" s="15" t="s">
        <v>24</v>
      </c>
      <c r="C98" s="41" t="s">
        <v>15</v>
      </c>
    </row>
    <row r="99" spans="1:10" ht="29.4" hidden="1" x14ac:dyDescent="0.35">
      <c r="B99" t="s">
        <v>48</v>
      </c>
      <c r="C99" t="s">
        <v>13</v>
      </c>
      <c r="D99" s="59" t="s">
        <v>55</v>
      </c>
      <c r="E99" t="s">
        <v>14</v>
      </c>
      <c r="F99" s="20" t="s">
        <v>23</v>
      </c>
    </row>
    <row r="100" spans="1:10" ht="17.399999999999999" hidden="1" x14ac:dyDescent="0.35">
      <c r="A100" t="s">
        <v>17</v>
      </c>
      <c r="B100" s="15"/>
      <c r="C100" s="15" t="s">
        <v>44</v>
      </c>
      <c r="D100" s="82">
        <v>30</v>
      </c>
      <c r="E100" s="141"/>
      <c r="F100" s="84">
        <f>(D100*E100)</f>
        <v>0</v>
      </c>
    </row>
    <row r="101" spans="1:10" ht="17.399999999999999" hidden="1" x14ac:dyDescent="0.35">
      <c r="A101" t="s">
        <v>18</v>
      </c>
      <c r="B101" s="15"/>
      <c r="C101" s="15"/>
      <c r="D101" s="82">
        <v>30</v>
      </c>
      <c r="E101" s="141"/>
      <c r="F101" s="84">
        <f>(D101*E101)</f>
        <v>0</v>
      </c>
    </row>
    <row r="102" spans="1:10" ht="18" hidden="1" thickBot="1" x14ac:dyDescent="0.4">
      <c r="A102" s="23" t="s">
        <v>19</v>
      </c>
      <c r="B102" s="79"/>
      <c r="C102" s="79"/>
      <c r="D102" s="83">
        <v>30</v>
      </c>
      <c r="E102" s="25"/>
      <c r="F102" s="85">
        <f t="shared" ref="F102" si="2">(D102*E102)</f>
        <v>0</v>
      </c>
    </row>
    <row r="103" spans="1:10" ht="18" hidden="1" thickTop="1" x14ac:dyDescent="0.35">
      <c r="E103" s="141"/>
      <c r="F103" s="84">
        <f>SUM(F100:F102)</f>
        <v>0</v>
      </c>
    </row>
    <row r="104" spans="1:10" ht="17.399999999999999" hidden="1" x14ac:dyDescent="0.35">
      <c r="E104" s="141"/>
      <c r="F104" s="18"/>
    </row>
    <row r="105" spans="1:10" ht="21" x14ac:dyDescent="0.4">
      <c r="B105" s="14" t="s">
        <v>26</v>
      </c>
    </row>
    <row r="106" spans="1:10" ht="21.6" thickBot="1" x14ac:dyDescent="0.45">
      <c r="B106" s="14"/>
    </row>
    <row r="107" spans="1:10" x14ac:dyDescent="0.3">
      <c r="B107" s="5"/>
      <c r="C107" s="29" t="s">
        <v>33</v>
      </c>
      <c r="D107" s="29" t="s">
        <v>34</v>
      </c>
      <c r="E107" s="29" t="s">
        <v>33</v>
      </c>
      <c r="F107" s="29" t="s">
        <v>34</v>
      </c>
      <c r="G107" s="29" t="s">
        <v>33</v>
      </c>
      <c r="H107" s="30" t="s">
        <v>34</v>
      </c>
    </row>
    <row r="108" spans="1:10" x14ac:dyDescent="0.3">
      <c r="B108" s="8" t="s">
        <v>31</v>
      </c>
      <c r="C108" s="104">
        <v>66103</v>
      </c>
      <c r="D108" s="105">
        <v>0.70833333333333337</v>
      </c>
      <c r="E108" s="31"/>
      <c r="F108" s="37"/>
      <c r="G108" s="31"/>
      <c r="H108" s="32"/>
    </row>
    <row r="109" spans="1:10" ht="15" thickBot="1" x14ac:dyDescent="0.35">
      <c r="B109" s="11" t="s">
        <v>32</v>
      </c>
      <c r="C109" s="106">
        <v>66105</v>
      </c>
      <c r="D109" s="107">
        <v>0.91666666666666663</v>
      </c>
      <c r="E109" s="33"/>
      <c r="F109" s="38"/>
      <c r="G109" s="33"/>
      <c r="H109" s="34"/>
    </row>
    <row r="111" spans="1:10" x14ac:dyDescent="0.3">
      <c r="C111" s="177" t="s">
        <v>25</v>
      </c>
      <c r="D111" s="177" t="s">
        <v>37</v>
      </c>
      <c r="E111" s="181" t="s">
        <v>23</v>
      </c>
      <c r="F111" s="181"/>
    </row>
    <row r="112" spans="1:10" x14ac:dyDescent="0.3">
      <c r="B112" t="s">
        <v>339</v>
      </c>
      <c r="C112" s="74">
        <v>10.75</v>
      </c>
      <c r="D112" s="177"/>
      <c r="E112" s="180">
        <f>C112*D112</f>
        <v>0</v>
      </c>
      <c r="F112" s="180"/>
      <c r="H112" s="179" t="s">
        <v>340</v>
      </c>
      <c r="I112" s="179"/>
      <c r="J112" s="179"/>
    </row>
    <row r="113" spans="2:8" x14ac:dyDescent="0.3">
      <c r="B113" t="s">
        <v>35</v>
      </c>
      <c r="C113" s="74">
        <v>20</v>
      </c>
      <c r="D113" s="177"/>
      <c r="E113" s="180">
        <f>C113*D113</f>
        <v>0</v>
      </c>
      <c r="F113" s="180"/>
      <c r="H113" s="108" t="s">
        <v>342</v>
      </c>
    </row>
    <row r="114" spans="2:8" x14ac:dyDescent="0.3">
      <c r="B114" t="s">
        <v>35</v>
      </c>
      <c r="C114" s="74">
        <v>10</v>
      </c>
      <c r="D114" s="177"/>
      <c r="E114" s="180">
        <f>C114*D114</f>
        <v>0</v>
      </c>
      <c r="F114" s="180"/>
      <c r="G114" s="178"/>
      <c r="H114" s="108" t="s">
        <v>343</v>
      </c>
    </row>
    <row r="115" spans="2:8" x14ac:dyDescent="0.3">
      <c r="B115" t="s">
        <v>36</v>
      </c>
      <c r="C115" s="74">
        <v>43</v>
      </c>
      <c r="D115" s="177"/>
      <c r="E115" s="180">
        <f>C115*D115</f>
        <v>0</v>
      </c>
      <c r="F115" s="180"/>
      <c r="H115" s="108" t="s">
        <v>344</v>
      </c>
    </row>
    <row r="116" spans="2:8" ht="15" thickBot="1" x14ac:dyDescent="0.35">
      <c r="B116" s="23" t="s">
        <v>36</v>
      </c>
      <c r="C116" s="75">
        <v>21.5</v>
      </c>
      <c r="D116" s="25">
        <v>2</v>
      </c>
      <c r="E116" s="182">
        <f>C116*D116</f>
        <v>43</v>
      </c>
      <c r="F116" s="182"/>
      <c r="H116" s="108" t="s">
        <v>345</v>
      </c>
    </row>
    <row r="117" spans="2:8" ht="15" thickTop="1" x14ac:dyDescent="0.3">
      <c r="D117" s="177"/>
      <c r="E117" s="180">
        <f>SUM(E112:E116)</f>
        <v>43</v>
      </c>
      <c r="F117" s="180"/>
    </row>
    <row r="118" spans="2:8" s="40" customFormat="1" x14ac:dyDescent="0.3">
      <c r="D118" s="154"/>
      <c r="E118" s="219"/>
      <c r="F118" s="219"/>
    </row>
    <row r="119" spans="2:8" x14ac:dyDescent="0.3">
      <c r="C119" s="141" t="s">
        <v>25</v>
      </c>
      <c r="D119" s="141" t="s">
        <v>76</v>
      </c>
      <c r="E119" s="181" t="s">
        <v>23</v>
      </c>
      <c r="F119" s="181"/>
    </row>
    <row r="120" spans="2:8" x14ac:dyDescent="0.3">
      <c r="B120" t="s">
        <v>28</v>
      </c>
      <c r="C120" s="17"/>
      <c r="E120" s="214">
        <f>C120</f>
        <v>0</v>
      </c>
      <c r="F120" s="214"/>
      <c r="H120" s="49"/>
    </row>
    <row r="121" spans="2:8" x14ac:dyDescent="0.3">
      <c r="B121" t="s">
        <v>30</v>
      </c>
      <c r="C121" s="90">
        <v>150</v>
      </c>
      <c r="E121" s="214">
        <f>C121</f>
        <v>150</v>
      </c>
      <c r="F121" s="214"/>
      <c r="H121" s="49"/>
    </row>
    <row r="122" spans="2:8" ht="15" thickBot="1" x14ac:dyDescent="0.35">
      <c r="B122" s="23" t="s">
        <v>69</v>
      </c>
      <c r="C122" s="91">
        <v>20</v>
      </c>
      <c r="D122" s="25"/>
      <c r="E122" s="210">
        <f>C122</f>
        <v>20</v>
      </c>
      <c r="F122" s="210"/>
    </row>
    <row r="123" spans="2:8" ht="15" thickTop="1" x14ac:dyDescent="0.3">
      <c r="E123" s="214">
        <f>SUM(E120:E122)</f>
        <v>170</v>
      </c>
      <c r="F123" s="214"/>
    </row>
    <row r="125" spans="2:8" x14ac:dyDescent="0.3">
      <c r="C125" s="141" t="s">
        <v>38</v>
      </c>
      <c r="D125" s="141" t="s">
        <v>39</v>
      </c>
      <c r="E125" s="181" t="s">
        <v>23</v>
      </c>
      <c r="F125" s="181"/>
    </row>
    <row r="126" spans="2:8" x14ac:dyDescent="0.3">
      <c r="B126" t="s">
        <v>29</v>
      </c>
      <c r="C126" s="74">
        <v>0.43</v>
      </c>
      <c r="D126" s="89">
        <v>300</v>
      </c>
      <c r="E126" s="214">
        <f>C126*D126</f>
        <v>129</v>
      </c>
      <c r="F126" s="214"/>
      <c r="H126" s="49"/>
    </row>
    <row r="127" spans="2:8" x14ac:dyDescent="0.3">
      <c r="B127" t="s">
        <v>147</v>
      </c>
      <c r="C127" s="86">
        <v>0.03</v>
      </c>
      <c r="D127" s="89">
        <v>168</v>
      </c>
      <c r="E127" s="214">
        <f>C127*D127</f>
        <v>5.04</v>
      </c>
      <c r="F127" s="214"/>
      <c r="G127" s="111" t="s">
        <v>146</v>
      </c>
      <c r="H127" s="50"/>
    </row>
    <row r="128" spans="2:8" x14ac:dyDescent="0.3">
      <c r="B128" t="s">
        <v>147</v>
      </c>
      <c r="C128" s="86">
        <v>0.03</v>
      </c>
      <c r="E128" s="214">
        <f t="shared" ref="E128:E129" si="3">C128*D128</f>
        <v>0</v>
      </c>
      <c r="F128" s="214"/>
      <c r="G128" s="111" t="s">
        <v>146</v>
      </c>
      <c r="H128" s="50"/>
    </row>
    <row r="129" spans="2:10" ht="15" thickBot="1" x14ac:dyDescent="0.35">
      <c r="B129" s="23" t="s">
        <v>147</v>
      </c>
      <c r="C129" s="87">
        <v>0.03</v>
      </c>
      <c r="D129" s="25"/>
      <c r="E129" s="210">
        <f t="shared" si="3"/>
        <v>0</v>
      </c>
      <c r="F129" s="210"/>
      <c r="G129" s="111" t="s">
        <v>146</v>
      </c>
      <c r="H129" s="50"/>
    </row>
    <row r="130" spans="2:10" ht="15" thickTop="1" x14ac:dyDescent="0.3">
      <c r="B130" t="s">
        <v>70</v>
      </c>
      <c r="C130" s="43"/>
      <c r="D130" s="142"/>
      <c r="E130" s="217">
        <f>E126+E127+E128+E129</f>
        <v>134.04</v>
      </c>
      <c r="F130" s="217"/>
      <c r="H130" s="50"/>
    </row>
    <row r="131" spans="2:10" x14ac:dyDescent="0.3">
      <c r="B131" t="s">
        <v>50</v>
      </c>
      <c r="C131" s="184" t="s">
        <v>93</v>
      </c>
      <c r="D131" s="185"/>
      <c r="E131" s="185"/>
      <c r="F131" s="185"/>
      <c r="G131" s="185"/>
      <c r="H131" s="185"/>
      <c r="I131" s="185"/>
      <c r="J131" s="186"/>
    </row>
    <row r="133" spans="2:10" ht="17.399999999999999" x14ac:dyDescent="0.35">
      <c r="B133" s="19" t="s">
        <v>46</v>
      </c>
      <c r="D133" s="84">
        <f>F103+N96+R88</f>
        <v>520</v>
      </c>
    </row>
    <row r="134" spans="2:10" ht="17.399999999999999" x14ac:dyDescent="0.35">
      <c r="B134" s="19" t="s">
        <v>77</v>
      </c>
      <c r="D134" s="84">
        <f>E117+E123+E130</f>
        <v>347.03999999999996</v>
      </c>
    </row>
    <row r="136" spans="2:10" ht="17.399999999999999" x14ac:dyDescent="0.35">
      <c r="B136" s="19" t="s">
        <v>16</v>
      </c>
      <c r="D136" s="88">
        <v>0.6</v>
      </c>
    </row>
    <row r="137" spans="2:10" ht="17.399999999999999" x14ac:dyDescent="0.35">
      <c r="B137" s="19" t="s">
        <v>42</v>
      </c>
      <c r="D137" s="84">
        <f>(D133*D136)*-1</f>
        <v>-312</v>
      </c>
    </row>
    <row r="138" spans="2:10" ht="18" thickBot="1" x14ac:dyDescent="0.4">
      <c r="B138" s="23"/>
      <c r="C138" s="23"/>
      <c r="D138" s="61"/>
    </row>
    <row r="139" spans="2:10" ht="18" thickTop="1" x14ac:dyDescent="0.35">
      <c r="B139" s="19" t="s">
        <v>41</v>
      </c>
      <c r="D139" s="84">
        <f>(D133+D137)+D134</f>
        <v>555.04</v>
      </c>
    </row>
  </sheetData>
  <protectedRanges>
    <protectedRange algorithmName="SHA-512" hashValue="IUdCIO9RM0sUGHWOnJuB2lnZThPxLlWco1KWTjc4RugXhkJjhQHGN6wraXl6VzGk1W2bZIG2EPxN4+PXYycAHQ==" saltValue="cMp3vvo+V88wnNtDob2xZA==" spinCount="100000" sqref="D82:D87" name="Alue1_1"/>
  </protectedRanges>
  <mergeCells count="30">
    <mergeCell ref="O67:Q67"/>
    <mergeCell ref="E121:F121"/>
    <mergeCell ref="C66:E66"/>
    <mergeCell ref="C67:E67"/>
    <mergeCell ref="H67:I67"/>
    <mergeCell ref="L67:M67"/>
    <mergeCell ref="E114:F114"/>
    <mergeCell ref="E115:F115"/>
    <mergeCell ref="E116:F116"/>
    <mergeCell ref="E119:F119"/>
    <mergeCell ref="E120:F120"/>
    <mergeCell ref="C68:E68"/>
    <mergeCell ref="H68:J68"/>
    <mergeCell ref="H112:J112"/>
    <mergeCell ref="E113:F113"/>
    <mergeCell ref="E117:F117"/>
    <mergeCell ref="E130:F130"/>
    <mergeCell ref="C131:J131"/>
    <mergeCell ref="E123:F123"/>
    <mergeCell ref="E125:F125"/>
    <mergeCell ref="E126:F126"/>
    <mergeCell ref="E127:F127"/>
    <mergeCell ref="E128:F128"/>
    <mergeCell ref="E129:F129"/>
    <mergeCell ref="E122:F122"/>
    <mergeCell ref="C69:E69"/>
    <mergeCell ref="H69:J69"/>
    <mergeCell ref="C70:E70"/>
    <mergeCell ref="E111:F111"/>
    <mergeCell ref="E112:F112"/>
  </mergeCells>
  <hyperlinks>
    <hyperlink ref="H68" r:id="rId1" xr:uid="{BFF15AF7-541F-44CF-8E0F-DE17527A9504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5E9E208735E1A4D947C8D4B672A97ED" ma:contentTypeVersion="12" ma:contentTypeDescription="Luo uusi asiakirja." ma:contentTypeScope="" ma:versionID="0c283ffe110688bdc4212b3d8dcf3e5d">
  <xsd:schema xmlns:xsd="http://www.w3.org/2001/XMLSchema" xmlns:xs="http://www.w3.org/2001/XMLSchema" xmlns:p="http://schemas.microsoft.com/office/2006/metadata/properties" xmlns:ns2="2b54bd36-8ef8-46f1-9412-6d0ce2dbbf8f" xmlns:ns3="cd2a4b98-0633-4193-b52c-9f8bfbab562c" targetNamespace="http://schemas.microsoft.com/office/2006/metadata/properties" ma:root="true" ma:fieldsID="ac8f8fb49c13b9eec25480e6d2813abb" ns2:_="" ns3:_="">
    <xsd:import namespace="2b54bd36-8ef8-46f1-9412-6d0ce2dbbf8f"/>
    <xsd:import namespace="cd2a4b98-0633-4193-b52c-9f8bfbab56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4bd36-8ef8-46f1-9412-6d0ce2dbbf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a4b98-0633-4193-b52c-9f8bfbab562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00CEFC-01B9-46FA-8921-AEDFB786E0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883B8A-AB98-4DAD-9437-68356A3896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4bd36-8ef8-46f1-9412-6d0ce2dbbf8f"/>
    <ds:schemaRef ds:uri="cd2a4b98-0633-4193-b52c-9f8bfbab56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B53342-AEB0-4A3B-8D43-1B86D8B93D1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YL ML JT Täytettävä lomake</vt:lpstr>
      <vt:lpstr>YL ohje ja malli STLL kilp</vt:lpstr>
      <vt:lpstr>YL ohje ja malli kutsukilp</vt:lpstr>
      <vt:lpstr>YL ohje ja malli tähtiarviointi</vt:lpstr>
      <vt:lpstr>YL Testit</vt:lpstr>
      <vt:lpstr>ML ohje ja malli SM sarjat</vt:lpstr>
      <vt:lpstr>ML ohje ja malli Kans ja kutsuk</vt:lpstr>
      <vt:lpstr>JT ohje ja malli</vt:lpstr>
      <vt:lpstr>Tekn.tuki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Minna Fernelius</dc:creator>
  <cp:lastModifiedBy>Minna Fernelius</cp:lastModifiedBy>
  <cp:lastPrinted>2018-12-05T08:28:23Z</cp:lastPrinted>
  <dcterms:created xsi:type="dcterms:W3CDTF">2018-06-18T17:53:08Z</dcterms:created>
  <dcterms:modified xsi:type="dcterms:W3CDTF">2020-12-07T10:17:27Z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0x010100D5E9E208735E1A4D947C8D4B672A97ED</vt:lpwstr>
  </property>
</Properties>
</file>